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adek.mannheim\Desktop\Dokumenty Radek\Soukromé\Scrabble\Scrabble\KM 2016\"/>
    </mc:Choice>
  </mc:AlternateContent>
  <bookViews>
    <workbookView xWindow="0" yWindow="0" windowWidth="17700" windowHeight="8040"/>
  </bookViews>
  <sheets>
    <sheet name="Statistiky" sheetId="1" r:id="rId1"/>
    <sheet name="Tipovačka" sheetId="3" r:id="rId2"/>
    <sheet name="Top binga" sheetId="2" r:id="rId3"/>
  </sheets>
  <calcPr calcId="152511"/>
</workbook>
</file>

<file path=xl/calcChain.xml><?xml version="1.0" encoding="utf-8"?>
<calcChain xmlns="http://schemas.openxmlformats.org/spreadsheetml/2006/main">
  <c r="AY15" i="1" l="1"/>
  <c r="AY16" i="1"/>
  <c r="AY22" i="1"/>
  <c r="AY20" i="1"/>
  <c r="AY7" i="1"/>
  <c r="AY9" i="1"/>
  <c r="AY5" i="1"/>
  <c r="AY28" i="1"/>
  <c r="AY11" i="1"/>
  <c r="AY21" i="1"/>
  <c r="AY14" i="1"/>
  <c r="AY26" i="1"/>
  <c r="AY6" i="1"/>
  <c r="AY24" i="1"/>
  <c r="AY23" i="1"/>
  <c r="AY19" i="1"/>
  <c r="AY18" i="1"/>
  <c r="AY30" i="1"/>
  <c r="AY17" i="1"/>
  <c r="AY10" i="1"/>
  <c r="AY8" i="1"/>
  <c r="AY27" i="1"/>
  <c r="AY29" i="1"/>
  <c r="AY13" i="1"/>
  <c r="AY12" i="1"/>
  <c r="AY25" i="1"/>
  <c r="BA28" i="1"/>
  <c r="BA20" i="1"/>
  <c r="BA16" i="1"/>
  <c r="BA5" i="1"/>
  <c r="BA9" i="1"/>
  <c r="BA23" i="1"/>
  <c r="BA17" i="1"/>
  <c r="BA29" i="1"/>
  <c r="BA6" i="1"/>
  <c r="BA27" i="1"/>
  <c r="BA7" i="1"/>
  <c r="BA15" i="1"/>
  <c r="BA8" i="1"/>
  <c r="BA12" i="1"/>
  <c r="BA14" i="1"/>
  <c r="BA11" i="1"/>
  <c r="BA19" i="1"/>
  <c r="BA18" i="1"/>
  <c r="BA22" i="1"/>
  <c r="BA13" i="1"/>
  <c r="BA10" i="1"/>
  <c r="BA24" i="1"/>
  <c r="BA26" i="1"/>
  <c r="BA21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Z9" i="1"/>
  <c r="AZ8" i="1"/>
  <c r="AZ7" i="1"/>
  <c r="AZ6" i="1"/>
  <c r="AZ5" i="1"/>
  <c r="AW15" i="1"/>
  <c r="AW29" i="1"/>
  <c r="AW8" i="1"/>
  <c r="AW26" i="1"/>
  <c r="AW11" i="1"/>
  <c r="AW9" i="1"/>
  <c r="AW18" i="1"/>
  <c r="AW5" i="1"/>
  <c r="AW10" i="1"/>
  <c r="AW24" i="1"/>
  <c r="AW13" i="1"/>
  <c r="AW14" i="1"/>
  <c r="AW30" i="1"/>
  <c r="AW6" i="1"/>
  <c r="AW16" i="1"/>
  <c r="AW17" i="1"/>
  <c r="AW25" i="1"/>
  <c r="AW28" i="1"/>
  <c r="AW22" i="1"/>
  <c r="AW27" i="1"/>
  <c r="AW12" i="1"/>
  <c r="AW19" i="1"/>
  <c r="AW7" i="1"/>
  <c r="AW21" i="1"/>
  <c r="AW23" i="1"/>
  <c r="AW20" i="1"/>
  <c r="AX15" i="1"/>
  <c r="AX29" i="1"/>
  <c r="AX8" i="1"/>
  <c r="AX26" i="1"/>
  <c r="AX11" i="1"/>
  <c r="AX9" i="1"/>
  <c r="AX18" i="1"/>
  <c r="AX5" i="1"/>
  <c r="AX10" i="1"/>
  <c r="AX24" i="1"/>
  <c r="AX13" i="1"/>
  <c r="AX14" i="1"/>
  <c r="AX30" i="1"/>
  <c r="AX6" i="1"/>
  <c r="AX16" i="1"/>
  <c r="AX17" i="1"/>
  <c r="AX25" i="1"/>
  <c r="AX28" i="1"/>
  <c r="AX22" i="1"/>
  <c r="AX27" i="1"/>
  <c r="AX12" i="1"/>
  <c r="AX19" i="1"/>
  <c r="AX7" i="1"/>
  <c r="AX21" i="1"/>
  <c r="AX23" i="1"/>
  <c r="AX20" i="1"/>
  <c r="BA25" i="1"/>
  <c r="BA30" i="1"/>
  <c r="AX31" i="1" l="1"/>
  <c r="AX32" i="1"/>
  <c r="AY32" i="1"/>
  <c r="AW32" i="1"/>
  <c r="AW33" i="1"/>
  <c r="AZ32" i="1"/>
  <c r="BA32" i="1"/>
  <c r="AZ31" i="1"/>
  <c r="E27" i="3" l="1"/>
  <c r="E23" i="3"/>
  <c r="E19" i="3"/>
  <c r="E11" i="3"/>
  <c r="E4" i="3"/>
  <c r="E12" i="3"/>
  <c r="E26" i="3"/>
  <c r="E22" i="3"/>
  <c r="E18" i="3"/>
  <c r="E10" i="3"/>
  <c r="E5" i="3"/>
  <c r="E13" i="3"/>
  <c r="E29" i="3"/>
  <c r="E25" i="3"/>
  <c r="E21" i="3"/>
  <c r="E16" i="3"/>
  <c r="E8" i="3"/>
  <c r="E6" i="3"/>
  <c r="E14" i="3"/>
  <c r="E28" i="3"/>
  <c r="E24" i="3"/>
  <c r="E20" i="3"/>
  <c r="E15" i="3"/>
  <c r="E7" i="3"/>
  <c r="E9" i="3"/>
  <c r="E17" i="3"/>
</calcChain>
</file>

<file path=xl/sharedStrings.xml><?xml version="1.0" encoding="utf-8"?>
<sst xmlns="http://schemas.openxmlformats.org/spreadsheetml/2006/main" count="205" uniqueCount="103">
  <si>
    <t>Zbyněk</t>
  </si>
  <si>
    <t>Burda</t>
  </si>
  <si>
    <t>Martin</t>
  </si>
  <si>
    <t>Hrubý</t>
  </si>
  <si>
    <t>Jiří</t>
  </si>
  <si>
    <t>Kamín</t>
  </si>
  <si>
    <t>Tomáš</t>
  </si>
  <si>
    <t>Rodr</t>
  </si>
  <si>
    <t>Hagenhofer</t>
  </si>
  <si>
    <t>Alexandra</t>
  </si>
  <si>
    <t>Willerthová</t>
  </si>
  <si>
    <t>Vojta</t>
  </si>
  <si>
    <t>Vacek</t>
  </si>
  <si>
    <t>Jana</t>
  </si>
  <si>
    <t>Vacková</t>
  </si>
  <si>
    <t>František</t>
  </si>
  <si>
    <t>Růžička</t>
  </si>
  <si>
    <t>Milena</t>
  </si>
  <si>
    <t>Filipová</t>
  </si>
  <si>
    <t>Pavel</t>
  </si>
  <si>
    <t>Palička</t>
  </si>
  <si>
    <t>Kučka</t>
  </si>
  <si>
    <t>Kracík</t>
  </si>
  <si>
    <t>Zuzana</t>
  </si>
  <si>
    <t>Vojáček</t>
  </si>
  <si>
    <t>Strnadová</t>
  </si>
  <si>
    <t>Břetislav</t>
  </si>
  <si>
    <t>Basta</t>
  </si>
  <si>
    <t>Aleš</t>
  </si>
  <si>
    <t>Horák</t>
  </si>
  <si>
    <t>Petr</t>
  </si>
  <si>
    <t>Landa</t>
  </si>
  <si>
    <t>Martina</t>
  </si>
  <si>
    <t>Iliasová</t>
  </si>
  <si>
    <t>Dagmar</t>
  </si>
  <si>
    <t>Mannheimová</t>
  </si>
  <si>
    <t>Filip</t>
  </si>
  <si>
    <t>jméno</t>
  </si>
  <si>
    <t>příjmení</t>
  </si>
  <si>
    <t>žolíky</t>
  </si>
  <si>
    <t>binga</t>
  </si>
  <si>
    <t>body 1</t>
  </si>
  <si>
    <t>body 2</t>
  </si>
  <si>
    <t>body 3</t>
  </si>
  <si>
    <t>kolo 1</t>
  </si>
  <si>
    <t>kolo 2</t>
  </si>
  <si>
    <t>kolo 3</t>
  </si>
  <si>
    <t>kolo 4</t>
  </si>
  <si>
    <t>kolo 5</t>
  </si>
  <si>
    <t>kolo 6</t>
  </si>
  <si>
    <t>kolo 7</t>
  </si>
  <si>
    <t>kolo 8</t>
  </si>
  <si>
    <t>kolo 9</t>
  </si>
  <si>
    <t>Celkem</t>
  </si>
  <si>
    <t>body za b.</t>
  </si>
  <si>
    <t>max. body za b.</t>
  </si>
  <si>
    <t>JMÉNO</t>
  </si>
  <si>
    <t>PŘÍJMENÍ</t>
  </si>
  <si>
    <t>KOLO</t>
  </si>
  <si>
    <t>STŮL</t>
  </si>
  <si>
    <t>BODY</t>
  </si>
  <si>
    <t>max b. v partii</t>
  </si>
  <si>
    <t>celkem</t>
  </si>
  <si>
    <t>max</t>
  </si>
  <si>
    <t>min</t>
  </si>
  <si>
    <t>1.</t>
  </si>
  <si>
    <t>HRÁČ</t>
  </si>
  <si>
    <t>2.</t>
  </si>
  <si>
    <t xml:space="preserve">Nejvyssi soucet skore : </t>
  </si>
  <si>
    <t xml:space="preserve">Nejvyssi skore : </t>
  </si>
  <si>
    <t xml:space="preserve">Nejvyssi skore porazeneho : </t>
  </si>
  <si>
    <t xml:space="preserve">Nejvyssi rozdil : </t>
  </si>
  <si>
    <t xml:space="preserve">Nejtesnejsi prohra : </t>
  </si>
  <si>
    <t>Další nej</t>
  </si>
  <si>
    <t>Eva</t>
  </si>
  <si>
    <t>Baďurová</t>
  </si>
  <si>
    <t xml:space="preserve">Viktor </t>
  </si>
  <si>
    <t>Raul</t>
  </si>
  <si>
    <t>Kačírek</t>
  </si>
  <si>
    <t>Vít</t>
  </si>
  <si>
    <t>Sázavský</t>
  </si>
  <si>
    <t>Vágnerová</t>
  </si>
  <si>
    <t>VELKÁ TIPOVACÍ SOUTĚŽ O KULTURNĚ HODNOTNOU CENU!!!</t>
  </si>
  <si>
    <t>Předpokládaný počet bodů za všechna položená binga na 7.QT</t>
  </si>
  <si>
    <t>odchylka tipu</t>
  </si>
  <si>
    <t>UŤATÝCH</t>
  </si>
  <si>
    <t>Jiří Kracík</t>
  </si>
  <si>
    <t>VYFO(Ť)ME</t>
  </si>
  <si>
    <t>Eva Baďurová</t>
  </si>
  <si>
    <t>VZÁCNÝMA</t>
  </si>
  <si>
    <t>Tomáš Rodr</t>
  </si>
  <si>
    <t>Nejdražší binga po 9. kole</t>
  </si>
  <si>
    <t>3.</t>
  </si>
  <si>
    <t>4.</t>
  </si>
  <si>
    <t>(N)E(S)TOPNI</t>
  </si>
  <si>
    <t xml:space="preserve"> 834   Pavel Vojáček             - Břetislav Basta            462  372</t>
  </si>
  <si>
    <t xml:space="preserve"> 513   Petr Landa                - Filip Vojáček              513  237</t>
  </si>
  <si>
    <t xml:space="preserve"> 513   Jiří Kamín                - Martina Iliasová           513  293</t>
  </si>
  <si>
    <t xml:space="preserve"> 404   Jana Vágnerová            - Břetislav Basta            404  407</t>
  </si>
  <si>
    <t xml:space="preserve"> 404   Viktor Hagenhofer         - Raul Kačírek               404  411</t>
  </si>
  <si>
    <t xml:space="preserve"> 276   Petr Landa                - Filip Vojáček              513  237</t>
  </si>
  <si>
    <t xml:space="preserve">   1   Jana Vágnerová            - Martin Hrubý               357  356</t>
  </si>
  <si>
    <t>STATISTIKY PO 9. 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</si>
</sst>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24"/>
      <name val="Calibri"/>
      <family val="2"/>
      <charset val="238"/>
    </font>
    <font>
      <sz val="24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Fill="1" applyBorder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0" fillId="0" borderId="7" xfId="0" applyBorder="1"/>
    <xf numFmtId="0" fontId="2" fillId="0" borderId="12" xfId="0" applyFont="1" applyFill="1" applyBorder="1"/>
    <xf numFmtId="0" fontId="2" fillId="0" borderId="13" xfId="0" applyFont="1" applyFill="1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1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5" fillId="0" borderId="18" xfId="0" applyFont="1" applyBorder="1"/>
    <xf numFmtId="0" fontId="0" fillId="0" borderId="0" xfId="0" applyFill="1" applyBorder="1"/>
    <xf numFmtId="0" fontId="6" fillId="0" borderId="0" xfId="0" applyFont="1" applyFill="1" applyBorder="1"/>
    <xf numFmtId="0" fontId="5" fillId="0" borderId="18" xfId="0" applyFont="1" applyFill="1" applyBorder="1"/>
    <xf numFmtId="0" fontId="8" fillId="0" borderId="0" xfId="0" applyFont="1" applyAlignment="1">
      <alignment horizontal="center"/>
    </xf>
    <xf numFmtId="0" fontId="0" fillId="0" borderId="0" xfId="0" applyAlignment="1"/>
    <xf numFmtId="0" fontId="0" fillId="0" borderId="11" xfId="0" applyFill="1" applyBorder="1"/>
    <xf numFmtId="0" fontId="0" fillId="0" borderId="2" xfId="0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5" fillId="0" borderId="19" xfId="0" applyFont="1" applyFill="1" applyBorder="1"/>
    <xf numFmtId="0" fontId="0" fillId="0" borderId="16" xfId="0" applyBorder="1"/>
    <xf numFmtId="0" fontId="0" fillId="0" borderId="20" xfId="0" applyBorder="1"/>
    <xf numFmtId="0" fontId="0" fillId="0" borderId="17" xfId="0" applyBorder="1"/>
    <xf numFmtId="0" fontId="0" fillId="0" borderId="16" xfId="0" applyFill="1" applyBorder="1"/>
    <xf numFmtId="0" fontId="0" fillId="0" borderId="20" xfId="0" applyFill="1" applyBorder="1"/>
    <xf numFmtId="0" fontId="0" fillId="0" borderId="17" xfId="0" applyFill="1" applyBorder="1"/>
    <xf numFmtId="0" fontId="0" fillId="0" borderId="21" xfId="0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6" fillId="0" borderId="19" xfId="0" applyFont="1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33"/>
  <sheetViews>
    <sheetView tabSelected="1" workbookViewId="0">
      <pane xSplit="3" ySplit="4" topLeftCell="AR17" activePane="bottomRight" state="frozen"/>
      <selection pane="topRight" activeCell="D1" sqref="D1"/>
      <selection pane="bottomLeft" activeCell="A3" sqref="A3"/>
      <selection pane="bottomRight" activeCell="B3" sqref="B3"/>
    </sheetView>
  </sheetViews>
  <sheetFormatPr defaultRowHeight="15" x14ac:dyDescent="0.25"/>
  <cols>
    <col min="1" max="1" width="9.140625" style="2"/>
    <col min="2" max="2" width="18" style="1" customWidth="1"/>
    <col min="3" max="3" width="23.140625" style="1" customWidth="1"/>
    <col min="4" max="48" width="9.140625" style="2" hidden="1" customWidth="1"/>
    <col min="49" max="50" width="9.140625" style="2"/>
    <col min="51" max="51" width="13.5703125" style="2" bestFit="1" customWidth="1"/>
    <col min="52" max="52" width="9.85546875" style="2" bestFit="1" customWidth="1"/>
    <col min="53" max="53" width="14.7109375" style="2" bestFit="1" customWidth="1"/>
    <col min="54" max="57" width="9.140625" style="2"/>
  </cols>
  <sheetData>
    <row r="1" spans="2:53" x14ac:dyDescent="0.25">
      <c r="B1" s="49" t="s">
        <v>102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</row>
    <row r="2" spans="2:53" ht="15.75" thickBot="1" x14ac:dyDescent="0.3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</row>
    <row r="3" spans="2:53" ht="15.75" thickBot="1" x14ac:dyDescent="0.3">
      <c r="D3" s="46" t="s">
        <v>44</v>
      </c>
      <c r="E3" s="47"/>
      <c r="F3" s="47"/>
      <c r="G3" s="47"/>
      <c r="H3" s="48"/>
      <c r="I3" s="46" t="s">
        <v>45</v>
      </c>
      <c r="J3" s="47"/>
      <c r="K3" s="47"/>
      <c r="L3" s="47"/>
      <c r="M3" s="48"/>
      <c r="N3" s="46" t="s">
        <v>46</v>
      </c>
      <c r="O3" s="47"/>
      <c r="P3" s="47"/>
      <c r="Q3" s="47"/>
      <c r="R3" s="48"/>
      <c r="S3" s="46" t="s">
        <v>47</v>
      </c>
      <c r="T3" s="47"/>
      <c r="U3" s="47"/>
      <c r="V3" s="47"/>
      <c r="W3" s="48"/>
      <c r="X3" s="46" t="s">
        <v>48</v>
      </c>
      <c r="Y3" s="47"/>
      <c r="Z3" s="47"/>
      <c r="AA3" s="47"/>
      <c r="AB3" s="48"/>
      <c r="AC3" s="46" t="s">
        <v>49</v>
      </c>
      <c r="AD3" s="47"/>
      <c r="AE3" s="47"/>
      <c r="AF3" s="47"/>
      <c r="AG3" s="48"/>
      <c r="AH3" s="46" t="s">
        <v>50</v>
      </c>
      <c r="AI3" s="47"/>
      <c r="AJ3" s="47"/>
      <c r="AK3" s="47"/>
      <c r="AL3" s="48"/>
      <c r="AM3" s="46" t="s">
        <v>51</v>
      </c>
      <c r="AN3" s="47"/>
      <c r="AO3" s="47"/>
      <c r="AP3" s="47"/>
      <c r="AQ3" s="48"/>
      <c r="AR3" s="46" t="s">
        <v>52</v>
      </c>
      <c r="AS3" s="47"/>
      <c r="AT3" s="47"/>
      <c r="AU3" s="47"/>
      <c r="AV3" s="48"/>
      <c r="AW3" s="46" t="s">
        <v>53</v>
      </c>
      <c r="AX3" s="47"/>
      <c r="AY3" s="47"/>
      <c r="AZ3" s="47"/>
      <c r="BA3" s="48"/>
    </row>
    <row r="4" spans="2:53" ht="15.75" thickBot="1" x14ac:dyDescent="0.3">
      <c r="B4" s="14" t="s">
        <v>37</v>
      </c>
      <c r="C4" s="15" t="s">
        <v>38</v>
      </c>
      <c r="D4" s="16" t="s">
        <v>39</v>
      </c>
      <c r="E4" s="17" t="s">
        <v>40</v>
      </c>
      <c r="F4" s="17" t="s">
        <v>41</v>
      </c>
      <c r="G4" s="17" t="s">
        <v>42</v>
      </c>
      <c r="H4" s="18" t="s">
        <v>43</v>
      </c>
      <c r="I4" s="16" t="s">
        <v>39</v>
      </c>
      <c r="J4" s="17" t="s">
        <v>40</v>
      </c>
      <c r="K4" s="17" t="s">
        <v>41</v>
      </c>
      <c r="L4" s="17" t="s">
        <v>42</v>
      </c>
      <c r="M4" s="18" t="s">
        <v>43</v>
      </c>
      <c r="N4" s="16" t="s">
        <v>39</v>
      </c>
      <c r="O4" s="17" t="s">
        <v>40</v>
      </c>
      <c r="P4" s="17" t="s">
        <v>41</v>
      </c>
      <c r="Q4" s="17" t="s">
        <v>42</v>
      </c>
      <c r="R4" s="18" t="s">
        <v>43</v>
      </c>
      <c r="S4" s="16" t="s">
        <v>39</v>
      </c>
      <c r="T4" s="17" t="s">
        <v>40</v>
      </c>
      <c r="U4" s="17" t="s">
        <v>41</v>
      </c>
      <c r="V4" s="17" t="s">
        <v>42</v>
      </c>
      <c r="W4" s="18" t="s">
        <v>43</v>
      </c>
      <c r="X4" s="16" t="s">
        <v>39</v>
      </c>
      <c r="Y4" s="17" t="s">
        <v>40</v>
      </c>
      <c r="Z4" s="17" t="s">
        <v>41</v>
      </c>
      <c r="AA4" s="17" t="s">
        <v>42</v>
      </c>
      <c r="AB4" s="18" t="s">
        <v>43</v>
      </c>
      <c r="AC4" s="16" t="s">
        <v>39</v>
      </c>
      <c r="AD4" s="17" t="s">
        <v>40</v>
      </c>
      <c r="AE4" s="17" t="s">
        <v>41</v>
      </c>
      <c r="AF4" s="17" t="s">
        <v>42</v>
      </c>
      <c r="AG4" s="18" t="s">
        <v>43</v>
      </c>
      <c r="AH4" s="16" t="s">
        <v>39</v>
      </c>
      <c r="AI4" s="17" t="s">
        <v>40</v>
      </c>
      <c r="AJ4" s="17" t="s">
        <v>41</v>
      </c>
      <c r="AK4" s="17" t="s">
        <v>42</v>
      </c>
      <c r="AL4" s="18" t="s">
        <v>43</v>
      </c>
      <c r="AM4" s="16" t="s">
        <v>39</v>
      </c>
      <c r="AN4" s="17" t="s">
        <v>40</v>
      </c>
      <c r="AO4" s="17" t="s">
        <v>41</v>
      </c>
      <c r="AP4" s="17" t="s">
        <v>42</v>
      </c>
      <c r="AQ4" s="18" t="s">
        <v>43</v>
      </c>
      <c r="AR4" s="16" t="s">
        <v>39</v>
      </c>
      <c r="AS4" s="17" t="s">
        <v>40</v>
      </c>
      <c r="AT4" s="17" t="s">
        <v>41</v>
      </c>
      <c r="AU4" s="17" t="s">
        <v>42</v>
      </c>
      <c r="AV4" s="18" t="s">
        <v>43</v>
      </c>
      <c r="AW4" s="16" t="s">
        <v>39</v>
      </c>
      <c r="AX4" s="17" t="s">
        <v>40</v>
      </c>
      <c r="AY4" s="17" t="s">
        <v>61</v>
      </c>
      <c r="AZ4" s="17" t="s">
        <v>54</v>
      </c>
      <c r="BA4" s="18" t="s">
        <v>55</v>
      </c>
    </row>
    <row r="5" spans="2:53" x14ac:dyDescent="0.25">
      <c r="B5" s="19" t="s">
        <v>74</v>
      </c>
      <c r="C5" s="20" t="s">
        <v>75</v>
      </c>
      <c r="D5" s="35">
        <v>0</v>
      </c>
      <c r="E5" s="36">
        <v>1</v>
      </c>
      <c r="F5" s="36">
        <v>64</v>
      </c>
      <c r="G5" s="36"/>
      <c r="H5" s="37"/>
      <c r="I5" s="35">
        <v>2</v>
      </c>
      <c r="J5" s="36">
        <v>1</v>
      </c>
      <c r="K5" s="36">
        <v>68</v>
      </c>
      <c r="L5" s="36"/>
      <c r="M5" s="37"/>
      <c r="N5" s="35">
        <v>1</v>
      </c>
      <c r="O5" s="36">
        <v>2</v>
      </c>
      <c r="P5" s="36">
        <v>89</v>
      </c>
      <c r="Q5" s="36">
        <v>80</v>
      </c>
      <c r="R5" s="37"/>
      <c r="S5" s="35">
        <v>1</v>
      </c>
      <c r="T5" s="36">
        <v>1</v>
      </c>
      <c r="U5" s="36">
        <v>67</v>
      </c>
      <c r="V5" s="36"/>
      <c r="W5" s="37"/>
      <c r="X5" s="35">
        <v>0</v>
      </c>
      <c r="Y5" s="36">
        <v>0</v>
      </c>
      <c r="Z5" s="36"/>
      <c r="AA5" s="36"/>
      <c r="AB5" s="37"/>
      <c r="AC5" s="35">
        <v>2</v>
      </c>
      <c r="AD5" s="36">
        <v>2</v>
      </c>
      <c r="AE5" s="36">
        <v>76</v>
      </c>
      <c r="AF5" s="36">
        <v>106</v>
      </c>
      <c r="AG5" s="37"/>
      <c r="AH5" s="35">
        <v>0</v>
      </c>
      <c r="AI5" s="36">
        <v>1</v>
      </c>
      <c r="AJ5" s="36">
        <v>88</v>
      </c>
      <c r="AK5" s="36"/>
      <c r="AL5" s="37"/>
      <c r="AM5" s="35">
        <v>1</v>
      </c>
      <c r="AN5" s="36">
        <v>1</v>
      </c>
      <c r="AO5" s="36">
        <v>70</v>
      </c>
      <c r="AP5" s="36"/>
      <c r="AQ5" s="37"/>
      <c r="AR5" s="35">
        <v>2</v>
      </c>
      <c r="AS5" s="36">
        <v>0</v>
      </c>
      <c r="AT5" s="36"/>
      <c r="AU5" s="36"/>
      <c r="AV5" s="37"/>
      <c r="AW5" s="38">
        <f>D5+I5+N5+S5+X5+AC5+AH5+AM5+AR5</f>
        <v>9</v>
      </c>
      <c r="AX5" s="39">
        <f>E5+J5+O5+T5+Y5+AD5+AI5+AN5+AS5</f>
        <v>9</v>
      </c>
      <c r="AY5" s="39">
        <f>SUBTOTAL(4,E5,J5,O5,T5,Y5,AD5,AI5,AN5,AS5)</f>
        <v>2</v>
      </c>
      <c r="AZ5" s="39">
        <f>F5+K5+P5+U5+Z5+AE5+AJ5+AO5+AT5+G5+L5+Q5+V5+AA5+AF5+AK5+AP5+AU5+H5+M5+R5+W5+AB5+AG5+AL5+AQ5+AV5</f>
        <v>708</v>
      </c>
      <c r="BA5" s="40">
        <f>SUBTOTAL(4,F5:H5,K5:M5,P5:R5,U5:W5,Z5:AB5,AE5:AG5,AJ5:AL5,AO5:AQ5,AT5:AV5)</f>
        <v>106</v>
      </c>
    </row>
    <row r="6" spans="2:53" x14ac:dyDescent="0.25">
      <c r="B6" s="9" t="s">
        <v>26</v>
      </c>
      <c r="C6" s="10" t="s">
        <v>27</v>
      </c>
      <c r="D6" s="4">
        <v>1</v>
      </c>
      <c r="E6" s="3">
        <v>2</v>
      </c>
      <c r="F6" s="3">
        <v>66</v>
      </c>
      <c r="G6" s="3">
        <v>70</v>
      </c>
      <c r="H6" s="5"/>
      <c r="I6" s="4">
        <v>2</v>
      </c>
      <c r="J6" s="3">
        <v>2</v>
      </c>
      <c r="K6" s="3">
        <v>78</v>
      </c>
      <c r="L6" s="3">
        <v>77</v>
      </c>
      <c r="M6" s="5"/>
      <c r="N6" s="4">
        <v>1</v>
      </c>
      <c r="O6" s="3">
        <v>0</v>
      </c>
      <c r="P6" s="3"/>
      <c r="Q6" s="3"/>
      <c r="R6" s="5"/>
      <c r="S6" s="4">
        <v>1</v>
      </c>
      <c r="T6" s="3">
        <v>1</v>
      </c>
      <c r="U6" s="3">
        <v>74</v>
      </c>
      <c r="V6" s="3"/>
      <c r="W6" s="5"/>
      <c r="X6" s="4">
        <v>1</v>
      </c>
      <c r="Y6" s="3">
        <v>1</v>
      </c>
      <c r="Z6" s="3">
        <v>86</v>
      </c>
      <c r="AA6" s="3"/>
      <c r="AB6" s="5"/>
      <c r="AC6" s="4">
        <v>2</v>
      </c>
      <c r="AD6" s="3">
        <v>2</v>
      </c>
      <c r="AE6" s="3">
        <v>62</v>
      </c>
      <c r="AF6" s="3">
        <v>91</v>
      </c>
      <c r="AG6" s="5"/>
      <c r="AH6" s="4">
        <v>2</v>
      </c>
      <c r="AI6" s="3">
        <v>1</v>
      </c>
      <c r="AJ6" s="3">
        <v>83</v>
      </c>
      <c r="AK6" s="3"/>
      <c r="AL6" s="5"/>
      <c r="AM6" s="4">
        <v>1</v>
      </c>
      <c r="AN6" s="3">
        <v>3</v>
      </c>
      <c r="AO6" s="3">
        <v>64</v>
      </c>
      <c r="AP6" s="3">
        <v>70</v>
      </c>
      <c r="AQ6" s="5">
        <v>63</v>
      </c>
      <c r="AR6" s="4">
        <v>0</v>
      </c>
      <c r="AS6" s="3">
        <v>0</v>
      </c>
      <c r="AT6" s="3"/>
      <c r="AU6" s="3"/>
      <c r="AV6" s="5"/>
      <c r="AW6" s="28">
        <f t="shared" ref="AW6:AW30" si="0">D6+I6+N6+S6+X6+AC6+AH6+AM6+AR6</f>
        <v>11</v>
      </c>
      <c r="AX6" s="29">
        <f t="shared" ref="AX6:AX30" si="1">E6+J6+O6+T6+Y6+AD6+AI6+AN6+AS6</f>
        <v>12</v>
      </c>
      <c r="AY6" s="29">
        <f t="shared" ref="AY6:AY30" si="2">SUBTOTAL(4,E6,J6,O6,T6,Y6,AD6,AI6,AN6,AS6)</f>
        <v>3</v>
      </c>
      <c r="AZ6" s="27">
        <f t="shared" ref="AZ6:AZ30" si="3">F6+K6+P6+U6+Z6+AE6+AJ6+AO6+AT6+G6+L6+Q6+V6+AA6+AF6+AK6+AP6+AU6+H6+M6+R6+W6+AB6+AG6+AL6+AQ6+AV6</f>
        <v>884</v>
      </c>
      <c r="BA6" s="30">
        <f t="shared" ref="BA6:BA30" si="4">SUBTOTAL(4,F6:H6,K6:M6,P6:R6,U6:W6,Z6:AB6,AE6:AG6,AJ6:AL6,AO6:AQ6,AT6:AV6)</f>
        <v>91</v>
      </c>
    </row>
    <row r="7" spans="2:53" x14ac:dyDescent="0.25">
      <c r="B7" s="9" t="s">
        <v>0</v>
      </c>
      <c r="C7" s="10" t="s">
        <v>1</v>
      </c>
      <c r="D7" s="4">
        <v>0</v>
      </c>
      <c r="E7" s="3">
        <v>1</v>
      </c>
      <c r="F7" s="3">
        <v>82</v>
      </c>
      <c r="G7" s="3"/>
      <c r="H7" s="5"/>
      <c r="I7" s="4">
        <v>0</v>
      </c>
      <c r="J7" s="3">
        <v>1</v>
      </c>
      <c r="K7" s="3">
        <v>65</v>
      </c>
      <c r="L7" s="3"/>
      <c r="M7" s="5"/>
      <c r="N7" s="4">
        <v>0</v>
      </c>
      <c r="O7" s="3">
        <v>0</v>
      </c>
      <c r="P7" s="3"/>
      <c r="Q7" s="3"/>
      <c r="R7" s="5"/>
      <c r="S7" s="4">
        <v>2</v>
      </c>
      <c r="T7" s="3">
        <v>0</v>
      </c>
      <c r="U7" s="3"/>
      <c r="V7" s="3"/>
      <c r="W7" s="5"/>
      <c r="X7" s="4">
        <v>1</v>
      </c>
      <c r="Y7" s="3">
        <v>1</v>
      </c>
      <c r="Z7" s="3">
        <v>73</v>
      </c>
      <c r="AA7" s="3"/>
      <c r="AB7" s="5"/>
      <c r="AC7" s="4">
        <v>1</v>
      </c>
      <c r="AD7" s="3">
        <v>0</v>
      </c>
      <c r="AE7" s="3"/>
      <c r="AF7" s="3"/>
      <c r="AG7" s="5"/>
      <c r="AH7" s="4">
        <v>1</v>
      </c>
      <c r="AI7" s="3">
        <v>0</v>
      </c>
      <c r="AJ7" s="3"/>
      <c r="AK7" s="3"/>
      <c r="AL7" s="5"/>
      <c r="AM7" s="4">
        <v>1</v>
      </c>
      <c r="AN7" s="3">
        <v>1</v>
      </c>
      <c r="AO7" s="3">
        <v>68</v>
      </c>
      <c r="AP7" s="3"/>
      <c r="AQ7" s="5"/>
      <c r="AR7" s="4">
        <v>1</v>
      </c>
      <c r="AS7" s="3">
        <v>1</v>
      </c>
      <c r="AT7" s="3">
        <v>89</v>
      </c>
      <c r="AU7" s="3"/>
      <c r="AV7" s="5"/>
      <c r="AW7" s="28">
        <f t="shared" si="0"/>
        <v>7</v>
      </c>
      <c r="AX7" s="29">
        <f t="shared" si="1"/>
        <v>5</v>
      </c>
      <c r="AY7" s="29">
        <f t="shared" si="2"/>
        <v>1</v>
      </c>
      <c r="AZ7" s="27">
        <f t="shared" si="3"/>
        <v>377</v>
      </c>
      <c r="BA7" s="30">
        <f t="shared" si="4"/>
        <v>89</v>
      </c>
    </row>
    <row r="8" spans="2:53" x14ac:dyDescent="0.25">
      <c r="B8" s="9" t="s">
        <v>17</v>
      </c>
      <c r="C8" s="10" t="s">
        <v>18</v>
      </c>
      <c r="D8" s="4">
        <v>2</v>
      </c>
      <c r="E8" s="3">
        <v>1</v>
      </c>
      <c r="F8" s="3">
        <v>74</v>
      </c>
      <c r="G8" s="3"/>
      <c r="H8" s="5"/>
      <c r="I8" s="4">
        <v>1</v>
      </c>
      <c r="J8" s="3">
        <v>1</v>
      </c>
      <c r="K8" s="3">
        <v>92</v>
      </c>
      <c r="L8" s="3"/>
      <c r="M8" s="5"/>
      <c r="N8" s="4">
        <v>1</v>
      </c>
      <c r="O8" s="3">
        <v>1</v>
      </c>
      <c r="P8" s="3">
        <v>78</v>
      </c>
      <c r="Q8" s="3"/>
      <c r="R8" s="5"/>
      <c r="S8" s="4">
        <v>1</v>
      </c>
      <c r="T8" s="3">
        <v>1</v>
      </c>
      <c r="U8" s="3">
        <v>87</v>
      </c>
      <c r="V8" s="3"/>
      <c r="W8" s="5"/>
      <c r="X8" s="4">
        <v>1</v>
      </c>
      <c r="Y8" s="3">
        <v>1</v>
      </c>
      <c r="Z8" s="3">
        <v>62</v>
      </c>
      <c r="AA8" s="3"/>
      <c r="AB8" s="5"/>
      <c r="AC8" s="4">
        <v>2</v>
      </c>
      <c r="AD8" s="3">
        <v>0</v>
      </c>
      <c r="AE8" s="3"/>
      <c r="AF8" s="3"/>
      <c r="AG8" s="5"/>
      <c r="AH8" s="4">
        <v>1</v>
      </c>
      <c r="AI8" s="3">
        <v>1</v>
      </c>
      <c r="AJ8" s="3">
        <v>68</v>
      </c>
      <c r="AK8" s="3"/>
      <c r="AL8" s="5"/>
      <c r="AM8" s="4">
        <v>2</v>
      </c>
      <c r="AN8" s="3">
        <v>2</v>
      </c>
      <c r="AO8" s="3">
        <v>66</v>
      </c>
      <c r="AP8" s="3">
        <v>62</v>
      </c>
      <c r="AQ8" s="5"/>
      <c r="AR8" s="4">
        <v>1</v>
      </c>
      <c r="AS8" s="3">
        <v>0</v>
      </c>
      <c r="AT8" s="3"/>
      <c r="AU8" s="3"/>
      <c r="AV8" s="5"/>
      <c r="AW8" s="28">
        <f t="shared" si="0"/>
        <v>12</v>
      </c>
      <c r="AX8" s="29">
        <f t="shared" si="1"/>
        <v>8</v>
      </c>
      <c r="AY8" s="29">
        <f t="shared" si="2"/>
        <v>2</v>
      </c>
      <c r="AZ8" s="27">
        <f t="shared" si="3"/>
        <v>589</v>
      </c>
      <c r="BA8" s="30">
        <f t="shared" si="4"/>
        <v>92</v>
      </c>
    </row>
    <row r="9" spans="2:53" x14ac:dyDescent="0.25">
      <c r="B9" s="9" t="s">
        <v>76</v>
      </c>
      <c r="C9" s="10" t="s">
        <v>8</v>
      </c>
      <c r="D9" s="4">
        <v>2</v>
      </c>
      <c r="E9" s="3">
        <v>1</v>
      </c>
      <c r="F9" s="3">
        <v>70</v>
      </c>
      <c r="G9" s="3"/>
      <c r="H9" s="5"/>
      <c r="I9" s="4">
        <v>0</v>
      </c>
      <c r="J9" s="3">
        <v>0</v>
      </c>
      <c r="K9" s="3"/>
      <c r="L9" s="3"/>
      <c r="M9" s="5"/>
      <c r="N9" s="4">
        <v>0</v>
      </c>
      <c r="O9" s="3">
        <v>0</v>
      </c>
      <c r="P9" s="3"/>
      <c r="Q9" s="3"/>
      <c r="R9" s="5"/>
      <c r="S9" s="4">
        <v>0</v>
      </c>
      <c r="T9" s="3">
        <v>0</v>
      </c>
      <c r="U9" s="3"/>
      <c r="V9" s="3"/>
      <c r="W9" s="5"/>
      <c r="X9" s="4">
        <v>1</v>
      </c>
      <c r="Y9" s="3">
        <v>0</v>
      </c>
      <c r="Z9" s="3"/>
      <c r="AA9" s="3"/>
      <c r="AB9" s="5"/>
      <c r="AC9" s="4">
        <v>0</v>
      </c>
      <c r="AD9" s="3">
        <v>0</v>
      </c>
      <c r="AE9" s="3"/>
      <c r="AF9" s="3"/>
      <c r="AG9" s="5"/>
      <c r="AH9" s="4">
        <v>1</v>
      </c>
      <c r="AI9" s="3">
        <v>1</v>
      </c>
      <c r="AJ9" s="3">
        <v>64</v>
      </c>
      <c r="AK9" s="3"/>
      <c r="AL9" s="5"/>
      <c r="AM9" s="4">
        <v>2</v>
      </c>
      <c r="AN9" s="3">
        <v>0</v>
      </c>
      <c r="AO9" s="3"/>
      <c r="AP9" s="3"/>
      <c r="AQ9" s="5"/>
      <c r="AR9" s="4">
        <v>0</v>
      </c>
      <c r="AS9" s="3">
        <v>0</v>
      </c>
      <c r="AT9" s="3"/>
      <c r="AU9" s="3"/>
      <c r="AV9" s="5"/>
      <c r="AW9" s="28">
        <f t="shared" si="0"/>
        <v>6</v>
      </c>
      <c r="AX9" s="29">
        <f t="shared" si="1"/>
        <v>2</v>
      </c>
      <c r="AY9" s="29">
        <f t="shared" si="2"/>
        <v>1</v>
      </c>
      <c r="AZ9" s="27">
        <f t="shared" si="3"/>
        <v>134</v>
      </c>
      <c r="BA9" s="30">
        <f t="shared" si="4"/>
        <v>70</v>
      </c>
    </row>
    <row r="10" spans="2:53" x14ac:dyDescent="0.25">
      <c r="B10" s="9" t="s">
        <v>28</v>
      </c>
      <c r="C10" s="10" t="s">
        <v>29</v>
      </c>
      <c r="D10" s="4">
        <v>1</v>
      </c>
      <c r="E10" s="3">
        <v>1</v>
      </c>
      <c r="F10" s="3">
        <v>65</v>
      </c>
      <c r="G10" s="3"/>
      <c r="H10" s="5"/>
      <c r="I10" s="4">
        <v>1</v>
      </c>
      <c r="J10" s="3">
        <v>0</v>
      </c>
      <c r="K10" s="3"/>
      <c r="L10" s="3"/>
      <c r="M10" s="5"/>
      <c r="N10" s="4">
        <v>2</v>
      </c>
      <c r="O10" s="3">
        <v>1</v>
      </c>
      <c r="P10" s="3">
        <v>72</v>
      </c>
      <c r="Q10" s="3"/>
      <c r="R10" s="5"/>
      <c r="S10" s="4">
        <v>1</v>
      </c>
      <c r="T10" s="3">
        <v>0</v>
      </c>
      <c r="U10" s="3"/>
      <c r="V10" s="3"/>
      <c r="W10" s="5"/>
      <c r="X10" s="4">
        <v>2</v>
      </c>
      <c r="Y10" s="3">
        <v>1</v>
      </c>
      <c r="Z10" s="3">
        <v>62</v>
      </c>
      <c r="AA10" s="3"/>
      <c r="AB10" s="5"/>
      <c r="AC10" s="4">
        <v>2</v>
      </c>
      <c r="AD10" s="3">
        <v>2</v>
      </c>
      <c r="AE10" s="3">
        <v>72</v>
      </c>
      <c r="AF10" s="3">
        <v>72</v>
      </c>
      <c r="AG10" s="5"/>
      <c r="AH10" s="4">
        <v>1</v>
      </c>
      <c r="AI10" s="3">
        <v>1</v>
      </c>
      <c r="AJ10" s="3">
        <v>65</v>
      </c>
      <c r="AK10" s="3"/>
      <c r="AL10" s="5"/>
      <c r="AM10" s="4">
        <v>2</v>
      </c>
      <c r="AN10" s="3">
        <v>1</v>
      </c>
      <c r="AO10" s="3">
        <v>60</v>
      </c>
      <c r="AP10" s="3"/>
      <c r="AQ10" s="5"/>
      <c r="AR10" s="4">
        <v>0</v>
      </c>
      <c r="AS10" s="3">
        <v>0</v>
      </c>
      <c r="AT10" s="3"/>
      <c r="AU10" s="3"/>
      <c r="AV10" s="5"/>
      <c r="AW10" s="28">
        <f t="shared" si="0"/>
        <v>12</v>
      </c>
      <c r="AX10" s="29">
        <f t="shared" si="1"/>
        <v>7</v>
      </c>
      <c r="AY10" s="29">
        <f t="shared" si="2"/>
        <v>2</v>
      </c>
      <c r="AZ10" s="27">
        <f t="shared" si="3"/>
        <v>468</v>
      </c>
      <c r="BA10" s="30">
        <f t="shared" si="4"/>
        <v>72</v>
      </c>
    </row>
    <row r="11" spans="2:53" x14ac:dyDescent="0.25">
      <c r="B11" s="9" t="s">
        <v>2</v>
      </c>
      <c r="C11" s="10" t="s">
        <v>3</v>
      </c>
      <c r="D11" s="4">
        <v>1</v>
      </c>
      <c r="E11" s="3">
        <v>0</v>
      </c>
      <c r="F11" s="3"/>
      <c r="G11" s="3"/>
      <c r="H11" s="5"/>
      <c r="I11" s="4">
        <v>2</v>
      </c>
      <c r="J11" s="3">
        <v>1</v>
      </c>
      <c r="K11" s="3">
        <v>79</v>
      </c>
      <c r="L11" s="3"/>
      <c r="M11" s="5"/>
      <c r="N11" s="4">
        <v>1</v>
      </c>
      <c r="O11" s="3">
        <v>1</v>
      </c>
      <c r="P11" s="3">
        <v>91</v>
      </c>
      <c r="Q11" s="3"/>
      <c r="R11" s="5"/>
      <c r="S11" s="4">
        <v>0</v>
      </c>
      <c r="T11" s="3">
        <v>0</v>
      </c>
      <c r="U11" s="3"/>
      <c r="V11" s="3"/>
      <c r="W11" s="5"/>
      <c r="X11" s="4">
        <v>2</v>
      </c>
      <c r="Y11" s="3">
        <v>2</v>
      </c>
      <c r="Z11" s="3">
        <v>63</v>
      </c>
      <c r="AA11" s="3">
        <v>62</v>
      </c>
      <c r="AB11" s="5"/>
      <c r="AC11" s="4">
        <v>0</v>
      </c>
      <c r="AD11" s="3">
        <v>0</v>
      </c>
      <c r="AE11" s="3"/>
      <c r="AF11" s="3"/>
      <c r="AG11" s="5"/>
      <c r="AH11" s="4">
        <v>2</v>
      </c>
      <c r="AI11" s="3">
        <v>2</v>
      </c>
      <c r="AJ11" s="3">
        <v>82</v>
      </c>
      <c r="AK11" s="3">
        <v>62</v>
      </c>
      <c r="AL11" s="5"/>
      <c r="AM11" s="4">
        <v>1</v>
      </c>
      <c r="AN11" s="3">
        <v>0</v>
      </c>
      <c r="AO11" s="3"/>
      <c r="AP11" s="3"/>
      <c r="AQ11" s="5"/>
      <c r="AR11" s="4">
        <v>1</v>
      </c>
      <c r="AS11" s="3">
        <v>0</v>
      </c>
      <c r="AT11" s="3"/>
      <c r="AU11" s="3"/>
      <c r="AV11" s="5"/>
      <c r="AW11" s="28">
        <f t="shared" si="0"/>
        <v>10</v>
      </c>
      <c r="AX11" s="29">
        <f t="shared" si="1"/>
        <v>6</v>
      </c>
      <c r="AY11" s="29">
        <f t="shared" si="2"/>
        <v>2</v>
      </c>
      <c r="AZ11" s="27">
        <f t="shared" si="3"/>
        <v>439</v>
      </c>
      <c r="BA11" s="30">
        <f t="shared" si="4"/>
        <v>91</v>
      </c>
    </row>
    <row r="12" spans="2:53" x14ac:dyDescent="0.25">
      <c r="B12" s="9" t="s">
        <v>32</v>
      </c>
      <c r="C12" s="10" t="s">
        <v>33</v>
      </c>
      <c r="D12" s="4">
        <v>2</v>
      </c>
      <c r="E12" s="3">
        <v>1</v>
      </c>
      <c r="F12" s="3">
        <v>70</v>
      </c>
      <c r="G12" s="3"/>
      <c r="H12" s="5"/>
      <c r="I12" s="4">
        <v>2</v>
      </c>
      <c r="J12" s="3">
        <v>0</v>
      </c>
      <c r="K12" s="3"/>
      <c r="L12" s="3"/>
      <c r="M12" s="5"/>
      <c r="N12" s="4">
        <v>1</v>
      </c>
      <c r="O12" s="3">
        <v>1</v>
      </c>
      <c r="P12" s="3">
        <v>94</v>
      </c>
      <c r="Q12" s="3"/>
      <c r="R12" s="5"/>
      <c r="S12" s="4">
        <v>1</v>
      </c>
      <c r="T12" s="3">
        <v>0</v>
      </c>
      <c r="U12" s="3"/>
      <c r="V12" s="3"/>
      <c r="W12" s="5"/>
      <c r="X12" s="4">
        <v>1</v>
      </c>
      <c r="Y12" s="3">
        <v>1</v>
      </c>
      <c r="Z12" s="3">
        <v>74</v>
      </c>
      <c r="AA12" s="3"/>
      <c r="AB12" s="5"/>
      <c r="AC12" s="4">
        <v>2</v>
      </c>
      <c r="AD12" s="3">
        <v>1</v>
      </c>
      <c r="AE12" s="3">
        <v>73</v>
      </c>
      <c r="AF12" s="3"/>
      <c r="AG12" s="5"/>
      <c r="AH12" s="4">
        <v>0</v>
      </c>
      <c r="AI12" s="3">
        <v>0</v>
      </c>
      <c r="AJ12" s="3"/>
      <c r="AK12" s="3"/>
      <c r="AL12" s="5"/>
      <c r="AM12" s="4">
        <v>1</v>
      </c>
      <c r="AN12" s="3">
        <v>0</v>
      </c>
      <c r="AO12" s="3"/>
      <c r="AP12" s="3"/>
      <c r="AQ12" s="5"/>
      <c r="AR12" s="4">
        <v>2</v>
      </c>
      <c r="AS12" s="3">
        <v>1</v>
      </c>
      <c r="AT12" s="3">
        <v>84</v>
      </c>
      <c r="AU12" s="3"/>
      <c r="AV12" s="5"/>
      <c r="AW12" s="28">
        <f t="shared" si="0"/>
        <v>12</v>
      </c>
      <c r="AX12" s="29">
        <f t="shared" si="1"/>
        <v>5</v>
      </c>
      <c r="AY12" s="29">
        <f t="shared" si="2"/>
        <v>1</v>
      </c>
      <c r="AZ12" s="27">
        <f t="shared" si="3"/>
        <v>395</v>
      </c>
      <c r="BA12" s="30">
        <f t="shared" si="4"/>
        <v>94</v>
      </c>
    </row>
    <row r="13" spans="2:53" x14ac:dyDescent="0.25">
      <c r="B13" s="9" t="s">
        <v>77</v>
      </c>
      <c r="C13" s="10" t="s">
        <v>78</v>
      </c>
      <c r="D13" s="4">
        <v>2</v>
      </c>
      <c r="E13" s="3">
        <v>0</v>
      </c>
      <c r="F13" s="3"/>
      <c r="G13" s="3"/>
      <c r="H13" s="5"/>
      <c r="I13" s="4">
        <v>0</v>
      </c>
      <c r="J13" s="3">
        <v>0</v>
      </c>
      <c r="K13" s="3"/>
      <c r="L13" s="3"/>
      <c r="M13" s="5"/>
      <c r="N13" s="4">
        <v>1</v>
      </c>
      <c r="O13" s="3">
        <v>1</v>
      </c>
      <c r="P13" s="3">
        <v>83</v>
      </c>
      <c r="Q13" s="3"/>
      <c r="R13" s="5"/>
      <c r="S13" s="4">
        <v>1</v>
      </c>
      <c r="T13" s="3">
        <v>1</v>
      </c>
      <c r="U13" s="3">
        <v>92</v>
      </c>
      <c r="V13" s="3"/>
      <c r="W13" s="5"/>
      <c r="X13" s="4">
        <v>1</v>
      </c>
      <c r="Y13" s="3">
        <v>0</v>
      </c>
      <c r="Z13" s="3"/>
      <c r="AA13" s="3"/>
      <c r="AB13" s="5"/>
      <c r="AC13" s="4">
        <v>0</v>
      </c>
      <c r="AD13" s="3">
        <v>1</v>
      </c>
      <c r="AE13" s="3">
        <v>74</v>
      </c>
      <c r="AF13" s="3"/>
      <c r="AG13" s="5"/>
      <c r="AH13" s="4">
        <v>1</v>
      </c>
      <c r="AI13" s="3">
        <v>1</v>
      </c>
      <c r="AJ13" s="3">
        <v>72</v>
      </c>
      <c r="AK13" s="3"/>
      <c r="AL13" s="5"/>
      <c r="AM13" s="4">
        <v>0</v>
      </c>
      <c r="AN13" s="3">
        <v>0</v>
      </c>
      <c r="AO13" s="3"/>
      <c r="AP13" s="3"/>
      <c r="AQ13" s="5"/>
      <c r="AR13" s="4">
        <v>2</v>
      </c>
      <c r="AS13" s="3">
        <v>1</v>
      </c>
      <c r="AT13" s="3">
        <v>87</v>
      </c>
      <c r="AU13" s="3"/>
      <c r="AV13" s="5"/>
      <c r="AW13" s="28">
        <f t="shared" si="0"/>
        <v>8</v>
      </c>
      <c r="AX13" s="29">
        <f t="shared" si="1"/>
        <v>5</v>
      </c>
      <c r="AY13" s="29">
        <f t="shared" si="2"/>
        <v>1</v>
      </c>
      <c r="AZ13" s="27">
        <f t="shared" si="3"/>
        <v>408</v>
      </c>
      <c r="BA13" s="30">
        <f t="shared" si="4"/>
        <v>92</v>
      </c>
    </row>
    <row r="14" spans="2:53" x14ac:dyDescent="0.25">
      <c r="B14" s="9" t="s">
        <v>4</v>
      </c>
      <c r="C14" s="10" t="s">
        <v>5</v>
      </c>
      <c r="D14" s="4">
        <v>1</v>
      </c>
      <c r="E14" s="3">
        <v>0</v>
      </c>
      <c r="F14" s="3"/>
      <c r="G14" s="3"/>
      <c r="H14" s="5"/>
      <c r="I14" s="4">
        <v>1</v>
      </c>
      <c r="J14" s="3">
        <v>0</v>
      </c>
      <c r="K14" s="3"/>
      <c r="L14" s="3"/>
      <c r="M14" s="5"/>
      <c r="N14" s="4">
        <v>1</v>
      </c>
      <c r="O14" s="3">
        <v>1</v>
      </c>
      <c r="P14" s="3">
        <v>80</v>
      </c>
      <c r="Q14" s="3"/>
      <c r="R14" s="5"/>
      <c r="S14" s="4">
        <v>1</v>
      </c>
      <c r="T14" s="3">
        <v>0</v>
      </c>
      <c r="U14" s="3"/>
      <c r="V14" s="3"/>
      <c r="W14" s="5"/>
      <c r="X14" s="4">
        <v>0</v>
      </c>
      <c r="Y14" s="3">
        <v>0</v>
      </c>
      <c r="Z14" s="3"/>
      <c r="AA14" s="3"/>
      <c r="AB14" s="5"/>
      <c r="AC14" s="4">
        <v>1</v>
      </c>
      <c r="AD14" s="3">
        <v>0</v>
      </c>
      <c r="AE14" s="3"/>
      <c r="AF14" s="3"/>
      <c r="AG14" s="5"/>
      <c r="AH14" s="4">
        <v>1</v>
      </c>
      <c r="AI14" s="3">
        <v>1</v>
      </c>
      <c r="AJ14" s="3">
        <v>97</v>
      </c>
      <c r="AK14" s="3"/>
      <c r="AL14" s="5"/>
      <c r="AM14" s="4">
        <v>1</v>
      </c>
      <c r="AN14" s="3">
        <v>3</v>
      </c>
      <c r="AO14" s="3">
        <v>77</v>
      </c>
      <c r="AP14" s="3">
        <v>86</v>
      </c>
      <c r="AQ14" s="5">
        <v>78</v>
      </c>
      <c r="AR14" s="4">
        <v>2</v>
      </c>
      <c r="AS14" s="3">
        <v>0</v>
      </c>
      <c r="AT14" s="3"/>
      <c r="AU14" s="3"/>
      <c r="AV14" s="5"/>
      <c r="AW14" s="28">
        <f t="shared" si="0"/>
        <v>9</v>
      </c>
      <c r="AX14" s="29">
        <f t="shared" si="1"/>
        <v>5</v>
      </c>
      <c r="AY14" s="29">
        <f t="shared" si="2"/>
        <v>3</v>
      </c>
      <c r="AZ14" s="27">
        <f t="shared" si="3"/>
        <v>418</v>
      </c>
      <c r="BA14" s="30">
        <f t="shared" si="4"/>
        <v>97</v>
      </c>
    </row>
    <row r="15" spans="2:53" x14ac:dyDescent="0.25">
      <c r="B15" s="9" t="s">
        <v>4</v>
      </c>
      <c r="C15" s="10" t="s">
        <v>22</v>
      </c>
      <c r="D15" s="4">
        <v>0</v>
      </c>
      <c r="E15" s="3">
        <v>0</v>
      </c>
      <c r="F15" s="3"/>
      <c r="G15" s="3"/>
      <c r="H15" s="5"/>
      <c r="I15" s="4">
        <v>2</v>
      </c>
      <c r="J15" s="3">
        <v>1</v>
      </c>
      <c r="K15" s="3">
        <v>89</v>
      </c>
      <c r="L15" s="3"/>
      <c r="M15" s="5"/>
      <c r="N15" s="4">
        <v>1</v>
      </c>
      <c r="O15" s="3">
        <v>0</v>
      </c>
      <c r="P15" s="3"/>
      <c r="Q15" s="3"/>
      <c r="R15" s="5"/>
      <c r="S15" s="4">
        <v>1</v>
      </c>
      <c r="T15" s="3">
        <v>1</v>
      </c>
      <c r="U15" s="3">
        <v>88</v>
      </c>
      <c r="V15" s="3"/>
      <c r="W15" s="5"/>
      <c r="X15" s="4">
        <v>1</v>
      </c>
      <c r="Y15" s="3">
        <v>1</v>
      </c>
      <c r="Z15" s="3">
        <v>75</v>
      </c>
      <c r="AA15" s="3"/>
      <c r="AB15" s="5"/>
      <c r="AC15" s="4">
        <v>2</v>
      </c>
      <c r="AD15" s="3">
        <v>2</v>
      </c>
      <c r="AE15" s="3">
        <v>102</v>
      </c>
      <c r="AF15" s="3">
        <v>83</v>
      </c>
      <c r="AG15" s="5"/>
      <c r="AH15" s="4">
        <v>0</v>
      </c>
      <c r="AI15" s="3">
        <v>1</v>
      </c>
      <c r="AJ15" s="3">
        <v>74</v>
      </c>
      <c r="AK15" s="3"/>
      <c r="AL15" s="5"/>
      <c r="AM15" s="4">
        <v>0</v>
      </c>
      <c r="AN15" s="3">
        <v>0</v>
      </c>
      <c r="AO15" s="3"/>
      <c r="AP15" s="3"/>
      <c r="AQ15" s="5"/>
      <c r="AR15" s="4">
        <v>2</v>
      </c>
      <c r="AS15" s="3">
        <v>1</v>
      </c>
      <c r="AT15" s="3">
        <v>68</v>
      </c>
      <c r="AU15" s="3"/>
      <c r="AV15" s="5"/>
      <c r="AW15" s="28">
        <f t="shared" si="0"/>
        <v>9</v>
      </c>
      <c r="AX15" s="29">
        <f t="shared" si="1"/>
        <v>7</v>
      </c>
      <c r="AY15" s="29">
        <f t="shared" si="2"/>
        <v>2</v>
      </c>
      <c r="AZ15" s="27">
        <f t="shared" si="3"/>
        <v>579</v>
      </c>
      <c r="BA15" s="30">
        <f t="shared" si="4"/>
        <v>102</v>
      </c>
    </row>
    <row r="16" spans="2:53" x14ac:dyDescent="0.25">
      <c r="B16" s="9" t="s">
        <v>4</v>
      </c>
      <c r="C16" s="10" t="s">
        <v>21</v>
      </c>
      <c r="D16" s="4">
        <v>1</v>
      </c>
      <c r="E16" s="3">
        <v>0</v>
      </c>
      <c r="F16" s="3"/>
      <c r="G16" s="3"/>
      <c r="H16" s="5"/>
      <c r="I16" s="4">
        <v>0</v>
      </c>
      <c r="J16" s="3">
        <v>0</v>
      </c>
      <c r="K16" s="3"/>
      <c r="L16" s="3"/>
      <c r="M16" s="5"/>
      <c r="N16" s="4">
        <v>1</v>
      </c>
      <c r="O16" s="3">
        <v>1</v>
      </c>
      <c r="P16" s="3">
        <v>64</v>
      </c>
      <c r="Q16" s="3"/>
      <c r="R16" s="5"/>
      <c r="S16" s="4">
        <v>1</v>
      </c>
      <c r="T16" s="3">
        <v>0</v>
      </c>
      <c r="U16" s="3"/>
      <c r="V16" s="3"/>
      <c r="W16" s="5"/>
      <c r="X16" s="4">
        <v>1</v>
      </c>
      <c r="Y16" s="3">
        <v>0</v>
      </c>
      <c r="Z16" s="3"/>
      <c r="AA16" s="3"/>
      <c r="AB16" s="5"/>
      <c r="AC16" s="4">
        <v>0</v>
      </c>
      <c r="AD16" s="3">
        <v>0</v>
      </c>
      <c r="AE16" s="3"/>
      <c r="AF16" s="3"/>
      <c r="AG16" s="5"/>
      <c r="AH16" s="4">
        <v>1</v>
      </c>
      <c r="AI16" s="3">
        <v>1</v>
      </c>
      <c r="AJ16" s="3">
        <v>68</v>
      </c>
      <c r="AK16" s="3"/>
      <c r="AL16" s="5"/>
      <c r="AM16" s="4">
        <v>1</v>
      </c>
      <c r="AN16" s="3">
        <v>1</v>
      </c>
      <c r="AO16" s="3">
        <v>71</v>
      </c>
      <c r="AP16" s="3"/>
      <c r="AQ16" s="5"/>
      <c r="AR16" s="4">
        <v>2</v>
      </c>
      <c r="AS16" s="3">
        <v>0</v>
      </c>
      <c r="AT16" s="3"/>
      <c r="AU16" s="3"/>
      <c r="AV16" s="5"/>
      <c r="AW16" s="28">
        <f t="shared" si="0"/>
        <v>8</v>
      </c>
      <c r="AX16" s="29">
        <f t="shared" si="1"/>
        <v>3</v>
      </c>
      <c r="AY16" s="29">
        <f t="shared" si="2"/>
        <v>1</v>
      </c>
      <c r="AZ16" s="27">
        <f t="shared" si="3"/>
        <v>203</v>
      </c>
      <c r="BA16" s="30">
        <f t="shared" si="4"/>
        <v>71</v>
      </c>
    </row>
    <row r="17" spans="2:53" x14ac:dyDescent="0.25">
      <c r="B17" s="9" t="s">
        <v>30</v>
      </c>
      <c r="C17" s="10" t="s">
        <v>31</v>
      </c>
      <c r="D17" s="4">
        <v>1</v>
      </c>
      <c r="E17" s="3">
        <v>1</v>
      </c>
      <c r="F17" s="3">
        <v>76</v>
      </c>
      <c r="G17" s="3"/>
      <c r="H17" s="5"/>
      <c r="I17" s="4">
        <v>0</v>
      </c>
      <c r="J17" s="3">
        <v>1</v>
      </c>
      <c r="K17" s="3">
        <v>68</v>
      </c>
      <c r="L17" s="3"/>
      <c r="M17" s="5"/>
      <c r="N17" s="4">
        <v>1</v>
      </c>
      <c r="O17" s="3">
        <v>2</v>
      </c>
      <c r="P17" s="3">
        <v>82</v>
      </c>
      <c r="Q17" s="3">
        <v>79</v>
      </c>
      <c r="R17" s="5"/>
      <c r="S17" s="4">
        <v>1</v>
      </c>
      <c r="T17" s="3">
        <v>1</v>
      </c>
      <c r="U17" s="3">
        <v>67</v>
      </c>
      <c r="V17" s="3"/>
      <c r="W17" s="5"/>
      <c r="X17" s="4">
        <v>0</v>
      </c>
      <c r="Y17" s="3">
        <v>1</v>
      </c>
      <c r="Z17" s="3">
        <v>74</v>
      </c>
      <c r="AA17" s="3"/>
      <c r="AB17" s="5"/>
      <c r="AC17" s="4">
        <v>0</v>
      </c>
      <c r="AD17" s="3">
        <v>0</v>
      </c>
      <c r="AE17" s="3"/>
      <c r="AF17" s="3"/>
      <c r="AG17" s="5"/>
      <c r="AH17" s="4">
        <v>0</v>
      </c>
      <c r="AI17" s="3">
        <v>1</v>
      </c>
      <c r="AJ17" s="3">
        <v>72</v>
      </c>
      <c r="AK17" s="3"/>
      <c r="AL17" s="5"/>
      <c r="AM17" s="4">
        <v>2</v>
      </c>
      <c r="AN17" s="3">
        <v>1</v>
      </c>
      <c r="AO17" s="3">
        <v>77</v>
      </c>
      <c r="AP17" s="3"/>
      <c r="AQ17" s="5"/>
      <c r="AR17" s="4">
        <v>2</v>
      </c>
      <c r="AS17" s="3">
        <v>0</v>
      </c>
      <c r="AT17" s="3"/>
      <c r="AU17" s="3"/>
      <c r="AV17" s="5"/>
      <c r="AW17" s="28">
        <f t="shared" si="0"/>
        <v>7</v>
      </c>
      <c r="AX17" s="29">
        <f t="shared" si="1"/>
        <v>8</v>
      </c>
      <c r="AY17" s="29">
        <f t="shared" si="2"/>
        <v>2</v>
      </c>
      <c r="AZ17" s="27">
        <f t="shared" si="3"/>
        <v>595</v>
      </c>
      <c r="BA17" s="30">
        <f t="shared" si="4"/>
        <v>82</v>
      </c>
    </row>
    <row r="18" spans="2:53" x14ac:dyDescent="0.25">
      <c r="B18" s="9" t="s">
        <v>34</v>
      </c>
      <c r="C18" s="10" t="s">
        <v>35</v>
      </c>
      <c r="D18" s="4">
        <v>0</v>
      </c>
      <c r="E18" s="3">
        <v>0</v>
      </c>
      <c r="F18" s="3"/>
      <c r="G18" s="3"/>
      <c r="H18" s="5"/>
      <c r="I18" s="4">
        <v>1</v>
      </c>
      <c r="J18" s="3">
        <v>0</v>
      </c>
      <c r="K18" s="3"/>
      <c r="L18" s="3"/>
      <c r="M18" s="5"/>
      <c r="N18" s="4">
        <v>2</v>
      </c>
      <c r="O18" s="3">
        <v>0</v>
      </c>
      <c r="P18" s="3"/>
      <c r="Q18" s="3"/>
      <c r="R18" s="5"/>
      <c r="S18" s="4">
        <v>1</v>
      </c>
      <c r="T18" s="3">
        <v>0</v>
      </c>
      <c r="U18" s="3"/>
      <c r="V18" s="3"/>
      <c r="W18" s="5"/>
      <c r="X18" s="4">
        <v>1</v>
      </c>
      <c r="Y18" s="3">
        <v>0</v>
      </c>
      <c r="Z18" s="3"/>
      <c r="AA18" s="3"/>
      <c r="AB18" s="5"/>
      <c r="AC18" s="4">
        <v>1</v>
      </c>
      <c r="AD18" s="3">
        <v>0</v>
      </c>
      <c r="AE18" s="3"/>
      <c r="AF18" s="3"/>
      <c r="AG18" s="5"/>
      <c r="AH18" s="4">
        <v>1</v>
      </c>
      <c r="AI18" s="3">
        <v>0</v>
      </c>
      <c r="AJ18" s="3"/>
      <c r="AK18" s="3"/>
      <c r="AL18" s="5"/>
      <c r="AM18" s="4">
        <v>0</v>
      </c>
      <c r="AN18" s="3">
        <v>0</v>
      </c>
      <c r="AO18" s="3"/>
      <c r="AP18" s="3"/>
      <c r="AQ18" s="5"/>
      <c r="AR18" s="4">
        <v>0</v>
      </c>
      <c r="AS18" s="3">
        <v>0</v>
      </c>
      <c r="AT18" s="3"/>
      <c r="AU18" s="3"/>
      <c r="AV18" s="5"/>
      <c r="AW18" s="28">
        <f t="shared" si="0"/>
        <v>7</v>
      </c>
      <c r="AX18" s="29">
        <f t="shared" si="1"/>
        <v>0</v>
      </c>
      <c r="AY18" s="29">
        <f t="shared" si="2"/>
        <v>0</v>
      </c>
      <c r="AZ18" s="27">
        <f t="shared" si="3"/>
        <v>0</v>
      </c>
      <c r="BA18" s="30">
        <f t="shared" si="4"/>
        <v>0</v>
      </c>
    </row>
    <row r="19" spans="2:53" x14ac:dyDescent="0.25">
      <c r="B19" s="9" t="s">
        <v>19</v>
      </c>
      <c r="C19" s="10" t="s">
        <v>20</v>
      </c>
      <c r="D19" s="4">
        <v>0</v>
      </c>
      <c r="E19" s="3">
        <v>0</v>
      </c>
      <c r="F19" s="3"/>
      <c r="G19" s="3"/>
      <c r="H19" s="5"/>
      <c r="I19" s="4">
        <v>0</v>
      </c>
      <c r="J19" s="3">
        <v>1</v>
      </c>
      <c r="K19" s="3">
        <v>70</v>
      </c>
      <c r="L19" s="3"/>
      <c r="M19" s="5"/>
      <c r="N19" s="4">
        <v>1</v>
      </c>
      <c r="O19" s="3">
        <v>0</v>
      </c>
      <c r="P19" s="3"/>
      <c r="Q19" s="3"/>
      <c r="R19" s="5"/>
      <c r="S19" s="4">
        <v>2</v>
      </c>
      <c r="T19" s="3">
        <v>1</v>
      </c>
      <c r="U19" s="3">
        <v>86</v>
      </c>
      <c r="V19" s="3"/>
      <c r="W19" s="5"/>
      <c r="X19" s="4">
        <v>0</v>
      </c>
      <c r="Y19" s="3">
        <v>0</v>
      </c>
      <c r="Z19" s="3"/>
      <c r="AA19" s="3"/>
      <c r="AB19" s="5"/>
      <c r="AC19" s="4">
        <v>2</v>
      </c>
      <c r="AD19" s="3">
        <v>1</v>
      </c>
      <c r="AE19" s="3">
        <v>64</v>
      </c>
      <c r="AF19" s="3"/>
      <c r="AG19" s="5"/>
      <c r="AH19" s="4">
        <v>2</v>
      </c>
      <c r="AI19" s="3">
        <v>0</v>
      </c>
      <c r="AJ19" s="3"/>
      <c r="AK19" s="3"/>
      <c r="AL19" s="5"/>
      <c r="AM19" s="4">
        <v>2</v>
      </c>
      <c r="AN19" s="3">
        <v>1</v>
      </c>
      <c r="AO19" s="3">
        <v>77</v>
      </c>
      <c r="AP19" s="3"/>
      <c r="AQ19" s="5"/>
      <c r="AR19" s="4">
        <v>0</v>
      </c>
      <c r="AS19" s="3">
        <v>0</v>
      </c>
      <c r="AT19" s="3"/>
      <c r="AU19" s="3"/>
      <c r="AV19" s="5"/>
      <c r="AW19" s="28">
        <f t="shared" si="0"/>
        <v>9</v>
      </c>
      <c r="AX19" s="29">
        <f t="shared" si="1"/>
        <v>4</v>
      </c>
      <c r="AY19" s="29">
        <f t="shared" si="2"/>
        <v>1</v>
      </c>
      <c r="AZ19" s="27">
        <f t="shared" si="3"/>
        <v>297</v>
      </c>
      <c r="BA19" s="30">
        <f t="shared" si="4"/>
        <v>86</v>
      </c>
    </row>
    <row r="20" spans="2:53" x14ac:dyDescent="0.25">
      <c r="B20" s="9" t="s">
        <v>6</v>
      </c>
      <c r="C20" s="10" t="s">
        <v>7</v>
      </c>
      <c r="D20" s="4">
        <v>0</v>
      </c>
      <c r="E20" s="3">
        <v>0</v>
      </c>
      <c r="F20" s="3"/>
      <c r="G20" s="3"/>
      <c r="H20" s="5"/>
      <c r="I20" s="4">
        <v>2</v>
      </c>
      <c r="J20" s="3">
        <v>1</v>
      </c>
      <c r="K20" s="3">
        <v>78</v>
      </c>
      <c r="L20" s="3"/>
      <c r="M20" s="5"/>
      <c r="N20" s="4">
        <v>1</v>
      </c>
      <c r="O20" s="3">
        <v>1</v>
      </c>
      <c r="P20" s="3">
        <v>62</v>
      </c>
      <c r="Q20" s="3"/>
      <c r="R20" s="5"/>
      <c r="S20" s="4">
        <v>2</v>
      </c>
      <c r="T20" s="3">
        <v>1</v>
      </c>
      <c r="U20" s="3">
        <v>74</v>
      </c>
      <c r="V20" s="3"/>
      <c r="W20" s="5"/>
      <c r="X20" s="4">
        <v>1</v>
      </c>
      <c r="Y20" s="3">
        <v>2</v>
      </c>
      <c r="Z20" s="3">
        <v>80</v>
      </c>
      <c r="AA20" s="3">
        <v>60</v>
      </c>
      <c r="AB20" s="5"/>
      <c r="AC20" s="4">
        <v>0</v>
      </c>
      <c r="AD20" s="3">
        <v>0</v>
      </c>
      <c r="AE20" s="3"/>
      <c r="AF20" s="3"/>
      <c r="AG20" s="5"/>
      <c r="AH20" s="4">
        <v>2</v>
      </c>
      <c r="AI20" s="3">
        <v>2</v>
      </c>
      <c r="AJ20" s="3">
        <v>88</v>
      </c>
      <c r="AK20" s="3">
        <v>101</v>
      </c>
      <c r="AL20" s="5"/>
      <c r="AM20" s="4">
        <v>2</v>
      </c>
      <c r="AN20" s="3">
        <v>1</v>
      </c>
      <c r="AO20" s="3">
        <v>60</v>
      </c>
      <c r="AP20" s="3"/>
      <c r="AQ20" s="5"/>
      <c r="AR20" s="4">
        <v>2</v>
      </c>
      <c r="AS20" s="3">
        <v>2</v>
      </c>
      <c r="AT20" s="3">
        <v>74</v>
      </c>
      <c r="AU20" s="3">
        <v>113</v>
      </c>
      <c r="AV20" s="5"/>
      <c r="AW20" s="28">
        <f t="shared" si="0"/>
        <v>12</v>
      </c>
      <c r="AX20" s="29">
        <f t="shared" si="1"/>
        <v>10</v>
      </c>
      <c r="AY20" s="29">
        <f t="shared" si="2"/>
        <v>2</v>
      </c>
      <c r="AZ20" s="27">
        <f t="shared" si="3"/>
        <v>790</v>
      </c>
      <c r="BA20" s="30">
        <f t="shared" si="4"/>
        <v>113</v>
      </c>
    </row>
    <row r="21" spans="2:53" x14ac:dyDescent="0.25">
      <c r="B21" s="9" t="s">
        <v>15</v>
      </c>
      <c r="C21" s="10" t="s">
        <v>16</v>
      </c>
      <c r="D21" s="4">
        <v>0</v>
      </c>
      <c r="E21" s="3">
        <v>0</v>
      </c>
      <c r="F21" s="3"/>
      <c r="G21" s="3"/>
      <c r="H21" s="5"/>
      <c r="I21" s="4">
        <v>0</v>
      </c>
      <c r="J21" s="3">
        <v>0</v>
      </c>
      <c r="K21" s="3"/>
      <c r="L21" s="3"/>
      <c r="M21" s="5"/>
      <c r="N21" s="4">
        <v>0</v>
      </c>
      <c r="O21" s="3">
        <v>0</v>
      </c>
      <c r="P21" s="3"/>
      <c r="Q21" s="3"/>
      <c r="R21" s="5"/>
      <c r="S21" s="4">
        <v>2</v>
      </c>
      <c r="T21" s="3">
        <v>1</v>
      </c>
      <c r="U21" s="3">
        <v>80</v>
      </c>
      <c r="V21" s="3"/>
      <c r="W21" s="5"/>
      <c r="X21" s="4">
        <v>2</v>
      </c>
      <c r="Y21" s="3">
        <v>2</v>
      </c>
      <c r="Z21" s="3">
        <v>84</v>
      </c>
      <c r="AA21" s="3">
        <v>70</v>
      </c>
      <c r="AB21" s="5"/>
      <c r="AC21" s="4">
        <v>1</v>
      </c>
      <c r="AD21" s="3">
        <v>0</v>
      </c>
      <c r="AE21" s="3"/>
      <c r="AF21" s="3"/>
      <c r="AG21" s="5"/>
      <c r="AH21" s="4">
        <v>2</v>
      </c>
      <c r="AI21" s="3">
        <v>1</v>
      </c>
      <c r="AJ21" s="3">
        <v>68</v>
      </c>
      <c r="AK21" s="3"/>
      <c r="AL21" s="5"/>
      <c r="AM21" s="4">
        <v>1</v>
      </c>
      <c r="AN21" s="3">
        <v>0</v>
      </c>
      <c r="AO21" s="3"/>
      <c r="AP21" s="3"/>
      <c r="AQ21" s="5"/>
      <c r="AR21" s="4">
        <v>0</v>
      </c>
      <c r="AS21" s="3">
        <v>0</v>
      </c>
      <c r="AT21" s="3"/>
      <c r="AU21" s="3"/>
      <c r="AV21" s="5"/>
      <c r="AW21" s="28">
        <f t="shared" si="0"/>
        <v>8</v>
      </c>
      <c r="AX21" s="29">
        <f t="shared" si="1"/>
        <v>4</v>
      </c>
      <c r="AY21" s="29">
        <f t="shared" si="2"/>
        <v>2</v>
      </c>
      <c r="AZ21" s="27">
        <f t="shared" si="3"/>
        <v>302</v>
      </c>
      <c r="BA21" s="30">
        <f t="shared" si="4"/>
        <v>84</v>
      </c>
    </row>
    <row r="22" spans="2:53" x14ac:dyDescent="0.25">
      <c r="B22" s="9" t="s">
        <v>79</v>
      </c>
      <c r="C22" s="10" t="s">
        <v>80</v>
      </c>
      <c r="D22" s="4">
        <v>2</v>
      </c>
      <c r="E22" s="3">
        <v>3</v>
      </c>
      <c r="F22" s="3">
        <v>74</v>
      </c>
      <c r="G22" s="3">
        <v>89</v>
      </c>
      <c r="H22" s="5">
        <v>77</v>
      </c>
      <c r="I22" s="4">
        <v>1</v>
      </c>
      <c r="J22" s="3">
        <v>1</v>
      </c>
      <c r="K22" s="3">
        <v>61</v>
      </c>
      <c r="L22" s="3"/>
      <c r="M22" s="5"/>
      <c r="N22" s="4">
        <v>1</v>
      </c>
      <c r="O22" s="3">
        <v>1</v>
      </c>
      <c r="P22" s="3">
        <v>70</v>
      </c>
      <c r="Q22" s="3"/>
      <c r="R22" s="5"/>
      <c r="S22" s="4">
        <v>0</v>
      </c>
      <c r="T22" s="3">
        <v>0</v>
      </c>
      <c r="U22" s="3"/>
      <c r="V22" s="3"/>
      <c r="W22" s="5"/>
      <c r="X22" s="4">
        <v>1</v>
      </c>
      <c r="Y22" s="3">
        <v>1</v>
      </c>
      <c r="Z22" s="3">
        <v>61</v>
      </c>
      <c r="AA22" s="3"/>
      <c r="AB22" s="5"/>
      <c r="AC22" s="4">
        <v>1</v>
      </c>
      <c r="AD22" s="3">
        <v>0</v>
      </c>
      <c r="AE22" s="3"/>
      <c r="AF22" s="3"/>
      <c r="AG22" s="5"/>
      <c r="AH22" s="4">
        <v>0</v>
      </c>
      <c r="AI22" s="3">
        <v>1</v>
      </c>
      <c r="AJ22" s="3">
        <v>74</v>
      </c>
      <c r="AK22" s="3"/>
      <c r="AL22" s="5"/>
      <c r="AM22" s="4">
        <v>2</v>
      </c>
      <c r="AN22" s="3">
        <v>1</v>
      </c>
      <c r="AO22" s="3">
        <v>77</v>
      </c>
      <c r="AP22" s="3"/>
      <c r="AQ22" s="5"/>
      <c r="AR22" s="4">
        <v>0</v>
      </c>
      <c r="AS22" s="3">
        <v>1</v>
      </c>
      <c r="AT22" s="3">
        <v>82</v>
      </c>
      <c r="AU22" s="3"/>
      <c r="AV22" s="5"/>
      <c r="AW22" s="28">
        <f t="shared" si="0"/>
        <v>8</v>
      </c>
      <c r="AX22" s="29">
        <f t="shared" si="1"/>
        <v>9</v>
      </c>
      <c r="AY22" s="29">
        <f t="shared" si="2"/>
        <v>3</v>
      </c>
      <c r="AZ22" s="27">
        <f t="shared" si="3"/>
        <v>665</v>
      </c>
      <c r="BA22" s="30">
        <f t="shared" si="4"/>
        <v>89</v>
      </c>
    </row>
    <row r="23" spans="2:53" x14ac:dyDescent="0.25">
      <c r="B23" s="9" t="s">
        <v>23</v>
      </c>
      <c r="C23" s="10" t="s">
        <v>25</v>
      </c>
      <c r="D23" s="4">
        <v>1</v>
      </c>
      <c r="E23" s="3">
        <v>1</v>
      </c>
      <c r="F23" s="3">
        <v>69</v>
      </c>
      <c r="G23" s="3"/>
      <c r="H23" s="5"/>
      <c r="I23" s="4">
        <v>1</v>
      </c>
      <c r="J23" s="3">
        <v>0</v>
      </c>
      <c r="K23" s="3"/>
      <c r="L23" s="3"/>
      <c r="M23" s="5"/>
      <c r="N23" s="4">
        <v>2</v>
      </c>
      <c r="O23" s="3">
        <v>0</v>
      </c>
      <c r="P23" s="3"/>
      <c r="Q23" s="3"/>
      <c r="R23" s="5"/>
      <c r="S23" s="4">
        <v>0</v>
      </c>
      <c r="T23" s="3">
        <v>0</v>
      </c>
      <c r="U23" s="3"/>
      <c r="V23" s="3"/>
      <c r="W23" s="5"/>
      <c r="X23" s="4">
        <v>1</v>
      </c>
      <c r="Y23" s="3">
        <v>1</v>
      </c>
      <c r="Z23" s="3">
        <v>94</v>
      </c>
      <c r="AA23" s="3"/>
      <c r="AB23" s="5"/>
      <c r="AC23" s="4">
        <v>1</v>
      </c>
      <c r="AD23" s="3">
        <v>0</v>
      </c>
      <c r="AE23" s="3"/>
      <c r="AF23" s="3"/>
      <c r="AG23" s="5"/>
      <c r="AH23" s="4">
        <v>0</v>
      </c>
      <c r="AI23" s="3">
        <v>0</v>
      </c>
      <c r="AJ23" s="3"/>
      <c r="AK23" s="3"/>
      <c r="AL23" s="5"/>
      <c r="AM23" s="4">
        <v>1</v>
      </c>
      <c r="AN23" s="3">
        <v>0</v>
      </c>
      <c r="AO23" s="3"/>
      <c r="AP23" s="3"/>
      <c r="AQ23" s="5"/>
      <c r="AR23" s="4">
        <v>0</v>
      </c>
      <c r="AS23" s="3">
        <v>0</v>
      </c>
      <c r="AT23" s="3"/>
      <c r="AU23" s="3"/>
      <c r="AV23" s="5"/>
      <c r="AW23" s="28">
        <f t="shared" si="0"/>
        <v>7</v>
      </c>
      <c r="AX23" s="29">
        <f t="shared" si="1"/>
        <v>2</v>
      </c>
      <c r="AY23" s="29">
        <f t="shared" si="2"/>
        <v>1</v>
      </c>
      <c r="AZ23" s="27">
        <f t="shared" si="3"/>
        <v>163</v>
      </c>
      <c r="BA23" s="30">
        <f t="shared" si="4"/>
        <v>94</v>
      </c>
    </row>
    <row r="24" spans="2:53" x14ac:dyDescent="0.25">
      <c r="B24" s="9" t="s">
        <v>2</v>
      </c>
      <c r="C24" s="10" t="s">
        <v>12</v>
      </c>
      <c r="D24" s="4">
        <v>1</v>
      </c>
      <c r="E24" s="3">
        <v>1</v>
      </c>
      <c r="F24" s="3">
        <v>92</v>
      </c>
      <c r="G24" s="3"/>
      <c r="H24" s="5"/>
      <c r="I24" s="4">
        <v>2</v>
      </c>
      <c r="J24" s="3">
        <v>1</v>
      </c>
      <c r="K24" s="3">
        <v>75</v>
      </c>
      <c r="L24" s="3"/>
      <c r="M24" s="5"/>
      <c r="N24" s="4">
        <v>1</v>
      </c>
      <c r="O24" s="3">
        <v>0</v>
      </c>
      <c r="P24" s="3"/>
      <c r="Q24" s="3"/>
      <c r="R24" s="5"/>
      <c r="S24" s="4">
        <v>1</v>
      </c>
      <c r="T24" s="3">
        <v>0</v>
      </c>
      <c r="U24" s="3"/>
      <c r="V24" s="3"/>
      <c r="W24" s="5"/>
      <c r="X24" s="4">
        <v>2</v>
      </c>
      <c r="Y24" s="3">
        <v>1</v>
      </c>
      <c r="Z24" s="3">
        <v>70</v>
      </c>
      <c r="AA24" s="3"/>
      <c r="AB24" s="5"/>
      <c r="AC24" s="4">
        <v>0</v>
      </c>
      <c r="AD24" s="3">
        <v>0</v>
      </c>
      <c r="AE24" s="3"/>
      <c r="AF24" s="3"/>
      <c r="AG24" s="5"/>
      <c r="AH24" s="4">
        <v>1</v>
      </c>
      <c r="AI24" s="3">
        <v>0</v>
      </c>
      <c r="AJ24" s="3"/>
      <c r="AK24" s="3"/>
      <c r="AL24" s="5"/>
      <c r="AM24" s="4">
        <v>1</v>
      </c>
      <c r="AN24" s="3">
        <v>1</v>
      </c>
      <c r="AO24" s="3">
        <v>92</v>
      </c>
      <c r="AP24" s="3"/>
      <c r="AQ24" s="5"/>
      <c r="AR24" s="4">
        <v>2</v>
      </c>
      <c r="AS24" s="3">
        <v>1</v>
      </c>
      <c r="AT24" s="3">
        <v>83</v>
      </c>
      <c r="AU24" s="3"/>
      <c r="AV24" s="5"/>
      <c r="AW24" s="28">
        <f t="shared" si="0"/>
        <v>11</v>
      </c>
      <c r="AX24" s="29">
        <f t="shared" si="1"/>
        <v>5</v>
      </c>
      <c r="AY24" s="29">
        <f t="shared" si="2"/>
        <v>1</v>
      </c>
      <c r="AZ24" s="27">
        <f t="shared" si="3"/>
        <v>412</v>
      </c>
      <c r="BA24" s="30">
        <f t="shared" si="4"/>
        <v>92</v>
      </c>
    </row>
    <row r="25" spans="2:53" x14ac:dyDescent="0.25">
      <c r="B25" s="9" t="s">
        <v>11</v>
      </c>
      <c r="C25" s="10" t="s">
        <v>12</v>
      </c>
      <c r="D25" s="4">
        <v>1</v>
      </c>
      <c r="E25" s="3">
        <v>1</v>
      </c>
      <c r="F25" s="3">
        <v>87</v>
      </c>
      <c r="G25" s="3"/>
      <c r="H25" s="5"/>
      <c r="I25" s="4">
        <v>1</v>
      </c>
      <c r="J25" s="3">
        <v>2</v>
      </c>
      <c r="K25" s="3">
        <v>73</v>
      </c>
      <c r="L25" s="3">
        <v>62</v>
      </c>
      <c r="M25" s="5"/>
      <c r="N25" s="4">
        <v>1</v>
      </c>
      <c r="O25" s="3">
        <v>0</v>
      </c>
      <c r="P25" s="3"/>
      <c r="Q25" s="3"/>
      <c r="R25" s="5"/>
      <c r="S25" s="4">
        <v>1</v>
      </c>
      <c r="T25" s="3">
        <v>1</v>
      </c>
      <c r="U25" s="3">
        <v>60</v>
      </c>
      <c r="V25" s="3"/>
      <c r="W25" s="5"/>
      <c r="X25" s="4">
        <v>1</v>
      </c>
      <c r="Y25" s="3">
        <v>1</v>
      </c>
      <c r="Z25" s="3">
        <v>69</v>
      </c>
      <c r="AA25" s="3"/>
      <c r="AB25" s="5"/>
      <c r="AC25" s="4">
        <v>1</v>
      </c>
      <c r="AD25" s="3">
        <v>0</v>
      </c>
      <c r="AE25" s="3"/>
      <c r="AF25" s="3"/>
      <c r="AG25" s="5"/>
      <c r="AH25" s="4">
        <v>1</v>
      </c>
      <c r="AI25" s="3">
        <v>0</v>
      </c>
      <c r="AJ25" s="3"/>
      <c r="AK25" s="3"/>
      <c r="AL25" s="5"/>
      <c r="AM25" s="4">
        <v>0</v>
      </c>
      <c r="AN25" s="3">
        <v>1</v>
      </c>
      <c r="AO25" s="3">
        <v>64</v>
      </c>
      <c r="AP25" s="3"/>
      <c r="AQ25" s="5"/>
      <c r="AR25" s="4">
        <v>2</v>
      </c>
      <c r="AS25" s="3">
        <v>2</v>
      </c>
      <c r="AT25" s="3">
        <v>67</v>
      </c>
      <c r="AU25" s="3">
        <v>63</v>
      </c>
      <c r="AV25" s="5"/>
      <c r="AW25" s="28">
        <f t="shared" si="0"/>
        <v>9</v>
      </c>
      <c r="AX25" s="29">
        <f t="shared" si="1"/>
        <v>8</v>
      </c>
      <c r="AY25" s="29">
        <f t="shared" si="2"/>
        <v>2</v>
      </c>
      <c r="AZ25" s="27">
        <f t="shared" si="3"/>
        <v>545</v>
      </c>
      <c r="BA25" s="30">
        <f t="shared" si="4"/>
        <v>87</v>
      </c>
    </row>
    <row r="26" spans="2:53" x14ac:dyDescent="0.25">
      <c r="B26" s="9" t="s">
        <v>13</v>
      </c>
      <c r="C26" s="10" t="s">
        <v>14</v>
      </c>
      <c r="D26" s="4">
        <v>2</v>
      </c>
      <c r="E26" s="3">
        <v>0</v>
      </c>
      <c r="F26" s="3"/>
      <c r="G26" s="3"/>
      <c r="H26" s="5"/>
      <c r="I26" s="4">
        <v>1</v>
      </c>
      <c r="J26" s="3">
        <v>1</v>
      </c>
      <c r="K26" s="3">
        <v>72</v>
      </c>
      <c r="L26" s="3"/>
      <c r="M26" s="5"/>
      <c r="N26" s="4">
        <v>1</v>
      </c>
      <c r="O26" s="3">
        <v>1</v>
      </c>
      <c r="P26" s="3">
        <v>80</v>
      </c>
      <c r="Q26" s="3"/>
      <c r="R26" s="5"/>
      <c r="S26" s="4">
        <v>1</v>
      </c>
      <c r="T26" s="3">
        <v>1</v>
      </c>
      <c r="U26" s="3">
        <v>64</v>
      </c>
      <c r="V26" s="3"/>
      <c r="W26" s="5"/>
      <c r="X26" s="4">
        <v>1</v>
      </c>
      <c r="Y26" s="3">
        <v>2</v>
      </c>
      <c r="Z26" s="3">
        <v>74</v>
      </c>
      <c r="AA26" s="3">
        <v>75</v>
      </c>
      <c r="AB26" s="5"/>
      <c r="AC26" s="4">
        <v>2</v>
      </c>
      <c r="AD26" s="3">
        <v>2</v>
      </c>
      <c r="AE26" s="3">
        <v>64</v>
      </c>
      <c r="AF26" s="3">
        <v>80</v>
      </c>
      <c r="AG26" s="5"/>
      <c r="AH26" s="4">
        <v>1</v>
      </c>
      <c r="AI26" s="3">
        <v>1</v>
      </c>
      <c r="AJ26" s="3">
        <v>65</v>
      </c>
      <c r="AK26" s="3"/>
      <c r="AL26" s="5"/>
      <c r="AM26" s="4">
        <v>1</v>
      </c>
      <c r="AN26" s="3">
        <v>1</v>
      </c>
      <c r="AO26" s="3">
        <v>69</v>
      </c>
      <c r="AP26" s="3"/>
      <c r="AQ26" s="5"/>
      <c r="AR26" s="4">
        <v>0</v>
      </c>
      <c r="AS26" s="3">
        <v>0</v>
      </c>
      <c r="AT26" s="3"/>
      <c r="AU26" s="3"/>
      <c r="AV26" s="5"/>
      <c r="AW26" s="28">
        <f t="shared" si="0"/>
        <v>10</v>
      </c>
      <c r="AX26" s="29">
        <f t="shared" si="1"/>
        <v>9</v>
      </c>
      <c r="AY26" s="29">
        <f t="shared" si="2"/>
        <v>2</v>
      </c>
      <c r="AZ26" s="27">
        <f t="shared" si="3"/>
        <v>643</v>
      </c>
      <c r="BA26" s="30">
        <f t="shared" si="4"/>
        <v>80</v>
      </c>
    </row>
    <row r="27" spans="2:53" x14ac:dyDescent="0.25">
      <c r="B27" s="9" t="s">
        <v>13</v>
      </c>
      <c r="C27" s="10" t="s">
        <v>81</v>
      </c>
      <c r="D27" s="4">
        <v>1</v>
      </c>
      <c r="E27" s="3">
        <v>1</v>
      </c>
      <c r="F27" s="3">
        <v>81</v>
      </c>
      <c r="G27" s="3"/>
      <c r="H27" s="5"/>
      <c r="I27" s="4">
        <v>1</v>
      </c>
      <c r="J27" s="3">
        <v>1</v>
      </c>
      <c r="K27" s="3">
        <v>70</v>
      </c>
      <c r="L27" s="3"/>
      <c r="M27" s="5"/>
      <c r="N27" s="4">
        <v>1</v>
      </c>
      <c r="O27" s="3">
        <v>2</v>
      </c>
      <c r="P27" s="3">
        <v>77</v>
      </c>
      <c r="Q27" s="3">
        <v>69</v>
      </c>
      <c r="R27" s="5"/>
      <c r="S27" s="4">
        <v>1</v>
      </c>
      <c r="T27" s="3">
        <v>0</v>
      </c>
      <c r="U27" s="3"/>
      <c r="V27" s="3"/>
      <c r="W27" s="5"/>
      <c r="X27" s="4">
        <v>0</v>
      </c>
      <c r="Y27" s="3">
        <v>0</v>
      </c>
      <c r="Z27" s="3"/>
      <c r="AA27" s="3"/>
      <c r="AB27" s="5"/>
      <c r="AC27" s="4">
        <v>2</v>
      </c>
      <c r="AD27" s="3">
        <v>1</v>
      </c>
      <c r="AE27" s="3">
        <v>74</v>
      </c>
      <c r="AF27" s="3"/>
      <c r="AG27" s="5"/>
      <c r="AH27" s="4">
        <v>0</v>
      </c>
      <c r="AI27" s="3">
        <v>1</v>
      </c>
      <c r="AJ27" s="3">
        <v>67</v>
      </c>
      <c r="AK27" s="3"/>
      <c r="AL27" s="5"/>
      <c r="AM27" s="4">
        <v>0</v>
      </c>
      <c r="AN27" s="3">
        <v>0</v>
      </c>
      <c r="AO27" s="3"/>
      <c r="AP27" s="3"/>
      <c r="AQ27" s="5"/>
      <c r="AR27" s="4">
        <v>1</v>
      </c>
      <c r="AS27" s="3">
        <v>0</v>
      </c>
      <c r="AT27" s="3"/>
      <c r="AU27" s="3"/>
      <c r="AV27" s="5"/>
      <c r="AW27" s="28">
        <f t="shared" si="0"/>
        <v>7</v>
      </c>
      <c r="AX27" s="29">
        <f t="shared" si="1"/>
        <v>6</v>
      </c>
      <c r="AY27" s="29">
        <f t="shared" si="2"/>
        <v>2</v>
      </c>
      <c r="AZ27" s="27">
        <f t="shared" si="3"/>
        <v>438</v>
      </c>
      <c r="BA27" s="30">
        <f t="shared" si="4"/>
        <v>81</v>
      </c>
    </row>
    <row r="28" spans="2:53" x14ac:dyDescent="0.25">
      <c r="B28" s="9" t="s">
        <v>36</v>
      </c>
      <c r="C28" s="10" t="s">
        <v>24</v>
      </c>
      <c r="D28" s="4">
        <v>0</v>
      </c>
      <c r="E28" s="3">
        <v>0</v>
      </c>
      <c r="F28" s="3"/>
      <c r="G28" s="3"/>
      <c r="H28" s="5"/>
      <c r="I28" s="4">
        <v>1</v>
      </c>
      <c r="J28" s="3">
        <v>1</v>
      </c>
      <c r="K28" s="3">
        <v>64</v>
      </c>
      <c r="L28" s="3"/>
      <c r="M28" s="5"/>
      <c r="N28" s="4">
        <v>1</v>
      </c>
      <c r="O28" s="3">
        <v>0</v>
      </c>
      <c r="P28" s="3"/>
      <c r="Q28" s="3"/>
      <c r="R28" s="5"/>
      <c r="S28" s="4">
        <v>1</v>
      </c>
      <c r="T28" s="3">
        <v>1</v>
      </c>
      <c r="U28" s="3">
        <v>63</v>
      </c>
      <c r="V28" s="3"/>
      <c r="W28" s="5"/>
      <c r="X28" s="4">
        <v>0</v>
      </c>
      <c r="Y28" s="3">
        <v>0</v>
      </c>
      <c r="Z28" s="3"/>
      <c r="AA28" s="3"/>
      <c r="AB28" s="5"/>
      <c r="AC28" s="4">
        <v>0</v>
      </c>
      <c r="AD28" s="3">
        <v>0</v>
      </c>
      <c r="AE28" s="3"/>
      <c r="AF28" s="3"/>
      <c r="AG28" s="5"/>
      <c r="AH28" s="4">
        <v>1</v>
      </c>
      <c r="AI28" s="3">
        <v>1</v>
      </c>
      <c r="AJ28" s="3">
        <v>72</v>
      </c>
      <c r="AK28" s="3"/>
      <c r="AL28" s="5"/>
      <c r="AM28" s="4">
        <v>1</v>
      </c>
      <c r="AN28" s="3">
        <v>0</v>
      </c>
      <c r="AO28" s="3"/>
      <c r="AP28" s="3"/>
      <c r="AQ28" s="5"/>
      <c r="AR28" s="4">
        <v>1</v>
      </c>
      <c r="AS28" s="3">
        <v>0</v>
      </c>
      <c r="AT28" s="3"/>
      <c r="AU28" s="3"/>
      <c r="AV28" s="5"/>
      <c r="AW28" s="28">
        <f t="shared" si="0"/>
        <v>6</v>
      </c>
      <c r="AX28" s="29">
        <f t="shared" si="1"/>
        <v>3</v>
      </c>
      <c r="AY28" s="29">
        <f t="shared" si="2"/>
        <v>1</v>
      </c>
      <c r="AZ28" s="27">
        <f t="shared" si="3"/>
        <v>199</v>
      </c>
      <c r="BA28" s="30">
        <f t="shared" si="4"/>
        <v>72</v>
      </c>
    </row>
    <row r="29" spans="2:53" x14ac:dyDescent="0.25">
      <c r="B29" s="9" t="s">
        <v>19</v>
      </c>
      <c r="C29" s="10" t="s">
        <v>24</v>
      </c>
      <c r="D29" s="4">
        <v>2</v>
      </c>
      <c r="E29" s="3">
        <v>2</v>
      </c>
      <c r="F29" s="3">
        <v>94</v>
      </c>
      <c r="G29" s="3">
        <v>78</v>
      </c>
      <c r="H29" s="5"/>
      <c r="I29" s="4">
        <v>2</v>
      </c>
      <c r="J29" s="3">
        <v>2</v>
      </c>
      <c r="K29" s="3">
        <v>77</v>
      </c>
      <c r="L29" s="3">
        <v>65</v>
      </c>
      <c r="M29" s="5"/>
      <c r="N29" s="4">
        <v>1</v>
      </c>
      <c r="O29" s="3">
        <v>1</v>
      </c>
      <c r="P29" s="3">
        <v>73</v>
      </c>
      <c r="Q29" s="3"/>
      <c r="R29" s="5"/>
      <c r="S29" s="4">
        <v>1</v>
      </c>
      <c r="T29" s="3">
        <v>1</v>
      </c>
      <c r="U29" s="3">
        <v>70</v>
      </c>
      <c r="V29" s="3"/>
      <c r="W29" s="5"/>
      <c r="X29" s="4">
        <v>2</v>
      </c>
      <c r="Y29" s="3">
        <v>2</v>
      </c>
      <c r="Z29" s="3">
        <v>64</v>
      </c>
      <c r="AA29" s="3">
        <v>65</v>
      </c>
      <c r="AB29" s="5"/>
      <c r="AC29" s="4">
        <v>0</v>
      </c>
      <c r="AD29" s="3">
        <v>0</v>
      </c>
      <c r="AE29" s="3"/>
      <c r="AF29" s="3"/>
      <c r="AG29" s="5"/>
      <c r="AH29" s="4">
        <v>2</v>
      </c>
      <c r="AI29" s="3">
        <v>1</v>
      </c>
      <c r="AJ29" s="3">
        <v>84</v>
      </c>
      <c r="AK29" s="3"/>
      <c r="AL29" s="5"/>
      <c r="AM29" s="4">
        <v>0</v>
      </c>
      <c r="AN29" s="3">
        <v>0</v>
      </c>
      <c r="AO29" s="3"/>
      <c r="AP29" s="3"/>
      <c r="AQ29" s="5"/>
      <c r="AR29" s="4">
        <v>0</v>
      </c>
      <c r="AS29" s="3">
        <v>1</v>
      </c>
      <c r="AT29" s="3">
        <v>67</v>
      </c>
      <c r="AU29" s="3"/>
      <c r="AV29" s="5"/>
      <c r="AW29" s="28">
        <f t="shared" si="0"/>
        <v>10</v>
      </c>
      <c r="AX29" s="29">
        <f t="shared" si="1"/>
        <v>10</v>
      </c>
      <c r="AY29" s="29">
        <f t="shared" si="2"/>
        <v>2</v>
      </c>
      <c r="AZ29" s="27">
        <f t="shared" si="3"/>
        <v>737</v>
      </c>
      <c r="BA29" s="30">
        <f t="shared" si="4"/>
        <v>94</v>
      </c>
    </row>
    <row r="30" spans="2:53" ht="15.75" thickBot="1" x14ac:dyDescent="0.3">
      <c r="B30" s="11" t="s">
        <v>9</v>
      </c>
      <c r="C30" s="12" t="s">
        <v>10</v>
      </c>
      <c r="D30" s="6">
        <v>2</v>
      </c>
      <c r="E30" s="7">
        <v>1</v>
      </c>
      <c r="F30" s="7">
        <v>78</v>
      </c>
      <c r="G30" s="7"/>
      <c r="H30" s="8"/>
      <c r="I30" s="6">
        <v>0</v>
      </c>
      <c r="J30" s="7">
        <v>0</v>
      </c>
      <c r="K30" s="7"/>
      <c r="L30" s="7"/>
      <c r="M30" s="8"/>
      <c r="N30" s="6">
        <v>1</v>
      </c>
      <c r="O30" s="7">
        <v>0</v>
      </c>
      <c r="P30" s="7"/>
      <c r="Q30" s="7"/>
      <c r="R30" s="8"/>
      <c r="S30" s="6">
        <v>1</v>
      </c>
      <c r="T30" s="7">
        <v>1</v>
      </c>
      <c r="U30" s="7">
        <v>83</v>
      </c>
      <c r="V30" s="7"/>
      <c r="W30" s="8"/>
      <c r="X30" s="6">
        <v>2</v>
      </c>
      <c r="Y30" s="7">
        <v>0</v>
      </c>
      <c r="Z30" s="7"/>
      <c r="AA30" s="7"/>
      <c r="AB30" s="8"/>
      <c r="AC30" s="6">
        <v>1</v>
      </c>
      <c r="AD30" s="7">
        <v>0</v>
      </c>
      <c r="AE30" s="7"/>
      <c r="AF30" s="7"/>
      <c r="AG30" s="8"/>
      <c r="AH30" s="6">
        <v>2</v>
      </c>
      <c r="AI30" s="7">
        <v>1</v>
      </c>
      <c r="AJ30" s="7">
        <v>78</v>
      </c>
      <c r="AK30" s="7"/>
      <c r="AL30" s="8"/>
      <c r="AM30" s="6">
        <v>0</v>
      </c>
      <c r="AN30" s="7">
        <v>1</v>
      </c>
      <c r="AO30" s="7">
        <v>66</v>
      </c>
      <c r="AP30" s="7"/>
      <c r="AQ30" s="8"/>
      <c r="AR30" s="6">
        <v>1</v>
      </c>
      <c r="AS30" s="7">
        <v>1</v>
      </c>
      <c r="AT30" s="7">
        <v>71</v>
      </c>
      <c r="AU30" s="7"/>
      <c r="AV30" s="8"/>
      <c r="AW30" s="31">
        <f t="shared" si="0"/>
        <v>10</v>
      </c>
      <c r="AX30" s="32">
        <f t="shared" si="1"/>
        <v>5</v>
      </c>
      <c r="AY30" s="32">
        <f t="shared" si="2"/>
        <v>1</v>
      </c>
      <c r="AZ30" s="41">
        <f t="shared" si="3"/>
        <v>376</v>
      </c>
      <c r="BA30" s="33">
        <f t="shared" si="4"/>
        <v>83</v>
      </c>
    </row>
    <row r="31" spans="2:53" ht="15.75" thickBot="1" x14ac:dyDescent="0.3">
      <c r="C31" s="23" t="s">
        <v>62</v>
      </c>
      <c r="AW31" s="22"/>
      <c r="AX31" s="34">
        <f>SUM(AX5:AX30)</f>
        <v>157</v>
      </c>
      <c r="AY31" s="22"/>
      <c r="AZ31" s="45">
        <f>SUM(AZ5:AZ30)</f>
        <v>11764</v>
      </c>
      <c r="BA31" s="22"/>
    </row>
    <row r="32" spans="2:53" ht="15.75" thickBot="1" x14ac:dyDescent="0.3">
      <c r="C32" s="23" t="s">
        <v>63</v>
      </c>
      <c r="AW32" s="24">
        <f>SUBTOTAL(4,AW5:AW30)</f>
        <v>12</v>
      </c>
      <c r="AX32" s="24">
        <f>SUBTOTAL(4,AX5:AX30)</f>
        <v>12</v>
      </c>
      <c r="AY32" s="24">
        <f>MAX(AY5:AY30)</f>
        <v>3</v>
      </c>
      <c r="AZ32" s="24">
        <f>SUBTOTAL(4,AZ5:AZ30)</f>
        <v>884</v>
      </c>
      <c r="BA32" s="24">
        <f>MAX(BA5:BA30)</f>
        <v>113</v>
      </c>
    </row>
    <row r="33" spans="3:49" ht="15.75" thickBot="1" x14ac:dyDescent="0.3">
      <c r="C33" s="23" t="s">
        <v>64</v>
      </c>
      <c r="AW33" s="21">
        <f>SUBTOTAL(5,AW5:AW30)</f>
        <v>6</v>
      </c>
    </row>
  </sheetData>
  <mergeCells count="11">
    <mergeCell ref="AC3:AG3"/>
    <mergeCell ref="AW3:BA3"/>
    <mergeCell ref="B1:BA2"/>
    <mergeCell ref="AH3:AL3"/>
    <mergeCell ref="AM3:AQ3"/>
    <mergeCell ref="AR3:AV3"/>
    <mergeCell ref="D3:H3"/>
    <mergeCell ref="I3:M3"/>
    <mergeCell ref="N3:R3"/>
    <mergeCell ref="S3:W3"/>
    <mergeCell ref="X3:AB3"/>
  </mergeCells>
  <phoneticPr fontId="3" type="noConversion"/>
  <pageMargins left="0.19685039370078741" right="0.19685039370078741" top="0.19685039370078741" bottom="0.19685039370078741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29"/>
  <sheetViews>
    <sheetView workbookViewId="0">
      <selection activeCell="E4" sqref="E4"/>
    </sheetView>
  </sheetViews>
  <sheetFormatPr defaultRowHeight="15" x14ac:dyDescent="0.25"/>
  <cols>
    <col min="2" max="2" width="21.5703125" customWidth="1"/>
    <col min="3" max="3" width="18.7109375" customWidth="1"/>
    <col min="4" max="4" width="59.85546875" customWidth="1"/>
    <col min="5" max="5" width="12.85546875" bestFit="1" customWidth="1"/>
  </cols>
  <sheetData>
    <row r="1" spans="2:5" x14ac:dyDescent="0.25">
      <c r="B1" s="51" t="s">
        <v>82</v>
      </c>
      <c r="C1" s="51"/>
      <c r="D1" s="51"/>
    </row>
    <row r="2" spans="2:5" x14ac:dyDescent="0.25">
      <c r="B2" s="51"/>
      <c r="C2" s="51"/>
      <c r="D2" s="51"/>
    </row>
    <row r="3" spans="2:5" ht="15.75" thickBot="1" x14ac:dyDescent="0.3">
      <c r="B3" t="s">
        <v>56</v>
      </c>
      <c r="C3" t="s">
        <v>57</v>
      </c>
      <c r="D3" t="s">
        <v>83</v>
      </c>
      <c r="E3" t="s">
        <v>84</v>
      </c>
    </row>
    <row r="4" spans="2:5" ht="18.75" customHeight="1" x14ac:dyDescent="0.25">
      <c r="B4" s="19" t="s">
        <v>74</v>
      </c>
      <c r="C4" s="20" t="s">
        <v>75</v>
      </c>
      <c r="D4" s="42">
        <v>11777</v>
      </c>
      <c r="E4">
        <f>ABS(D4-Statistiky!$AZ$31)</f>
        <v>13</v>
      </c>
    </row>
    <row r="5" spans="2:5" ht="18.75" customHeight="1" x14ac:dyDescent="0.25">
      <c r="B5" s="9" t="s">
        <v>28</v>
      </c>
      <c r="C5" s="10" t="s">
        <v>29</v>
      </c>
      <c r="D5" s="43">
        <v>11466</v>
      </c>
      <c r="E5">
        <f>ABS(D5-Statistiky!$AZ$31)</f>
        <v>298</v>
      </c>
    </row>
    <row r="6" spans="2:5" ht="18.75" customHeight="1" x14ac:dyDescent="0.25">
      <c r="B6" s="9" t="s">
        <v>4</v>
      </c>
      <c r="C6" s="10" t="s">
        <v>5</v>
      </c>
      <c r="D6" s="43">
        <v>11444</v>
      </c>
      <c r="E6">
        <f>ABS(D6-Statistiky!$AZ$31)</f>
        <v>320</v>
      </c>
    </row>
    <row r="7" spans="2:5" ht="18.75" customHeight="1" x14ac:dyDescent="0.25">
      <c r="B7" s="9" t="s">
        <v>36</v>
      </c>
      <c r="C7" s="10" t="s">
        <v>24</v>
      </c>
      <c r="D7" s="43">
        <v>12122</v>
      </c>
      <c r="E7">
        <f>ABS(D7-Statistiky!$AZ$31)</f>
        <v>358</v>
      </c>
    </row>
    <row r="8" spans="2:5" ht="18.75" customHeight="1" x14ac:dyDescent="0.25">
      <c r="B8" s="9" t="s">
        <v>26</v>
      </c>
      <c r="C8" s="10" t="s">
        <v>27</v>
      </c>
      <c r="D8" s="43">
        <v>12187</v>
      </c>
      <c r="E8">
        <f>ABS(D8-Statistiky!$AZ$31)</f>
        <v>423</v>
      </c>
    </row>
    <row r="9" spans="2:5" ht="18.75" customHeight="1" x14ac:dyDescent="0.25">
      <c r="B9" s="9" t="s">
        <v>32</v>
      </c>
      <c r="C9" s="10" t="s">
        <v>33</v>
      </c>
      <c r="D9" s="43">
        <v>11237</v>
      </c>
      <c r="E9">
        <f>ABS(D9-Statistiky!$AZ$31)</f>
        <v>527</v>
      </c>
    </row>
    <row r="10" spans="2:5" ht="18.75" customHeight="1" x14ac:dyDescent="0.25">
      <c r="B10" s="9" t="s">
        <v>34</v>
      </c>
      <c r="C10" s="10" t="s">
        <v>35</v>
      </c>
      <c r="D10" s="43">
        <v>12345</v>
      </c>
      <c r="E10">
        <f>ABS(D10-Statistiky!$AZ$31)</f>
        <v>581</v>
      </c>
    </row>
    <row r="11" spans="2:5" ht="18.75" customHeight="1" x14ac:dyDescent="0.25">
      <c r="B11" s="9" t="s">
        <v>77</v>
      </c>
      <c r="C11" s="10" t="s">
        <v>78</v>
      </c>
      <c r="D11" s="43">
        <v>12348</v>
      </c>
      <c r="E11">
        <f>ABS(D11-Statistiky!$AZ$31)</f>
        <v>584</v>
      </c>
    </row>
    <row r="12" spans="2:5" ht="18.75" customHeight="1" x14ac:dyDescent="0.25">
      <c r="B12" s="9" t="s">
        <v>4</v>
      </c>
      <c r="C12" s="10" t="s">
        <v>21</v>
      </c>
      <c r="D12" s="43">
        <v>11111</v>
      </c>
      <c r="E12">
        <f>ABS(D12-Statistiky!$AZ$31)</f>
        <v>653</v>
      </c>
    </row>
    <row r="13" spans="2:5" ht="18.75" customHeight="1" x14ac:dyDescent="0.25">
      <c r="B13" s="9" t="s">
        <v>76</v>
      </c>
      <c r="C13" s="10" t="s">
        <v>8</v>
      </c>
      <c r="D13" s="43">
        <v>10999</v>
      </c>
      <c r="E13">
        <f>ABS(D13-Statistiky!$AZ$31)</f>
        <v>765</v>
      </c>
    </row>
    <row r="14" spans="2:5" ht="18.75" customHeight="1" x14ac:dyDescent="0.25">
      <c r="B14" s="9" t="s">
        <v>2</v>
      </c>
      <c r="C14" s="10" t="s">
        <v>3</v>
      </c>
      <c r="D14" s="43">
        <v>10998</v>
      </c>
      <c r="E14">
        <f>ABS(D14-Statistiky!$AZ$31)</f>
        <v>766</v>
      </c>
    </row>
    <row r="15" spans="2:5" ht="18.75" customHeight="1" x14ac:dyDescent="0.25">
      <c r="B15" s="9" t="s">
        <v>30</v>
      </c>
      <c r="C15" s="10" t="s">
        <v>31</v>
      </c>
      <c r="D15" s="43">
        <v>12591</v>
      </c>
      <c r="E15">
        <f>ABS(D15-Statistiky!$AZ$31)</f>
        <v>827</v>
      </c>
    </row>
    <row r="16" spans="2:5" ht="18.75" customHeight="1" x14ac:dyDescent="0.25">
      <c r="B16" s="9" t="s">
        <v>17</v>
      </c>
      <c r="C16" s="10" t="s">
        <v>18</v>
      </c>
      <c r="D16" s="43">
        <v>12675</v>
      </c>
      <c r="E16">
        <f>ABS(D16-Statistiky!$AZ$31)</f>
        <v>911</v>
      </c>
    </row>
    <row r="17" spans="2:5" ht="18.75" customHeight="1" x14ac:dyDescent="0.25">
      <c r="B17" s="9" t="s">
        <v>79</v>
      </c>
      <c r="C17" s="10" t="s">
        <v>80</v>
      </c>
      <c r="D17" s="43">
        <v>10636</v>
      </c>
      <c r="E17">
        <f>ABS(D17-Statistiky!$AZ$31)</f>
        <v>1128</v>
      </c>
    </row>
    <row r="18" spans="2:5" ht="18.75" customHeight="1" x14ac:dyDescent="0.25">
      <c r="B18" s="9" t="s">
        <v>11</v>
      </c>
      <c r="C18" s="10" t="s">
        <v>12</v>
      </c>
      <c r="D18" s="43">
        <v>12999</v>
      </c>
      <c r="E18">
        <f>ABS(D18-Statistiky!$AZ$31)</f>
        <v>1235</v>
      </c>
    </row>
    <row r="19" spans="2:5" ht="18.75" customHeight="1" x14ac:dyDescent="0.25">
      <c r="B19" s="9" t="s">
        <v>4</v>
      </c>
      <c r="C19" s="10" t="s">
        <v>22</v>
      </c>
      <c r="D19" s="43">
        <v>13052</v>
      </c>
      <c r="E19">
        <f>ABS(D19-Statistiky!$AZ$31)</f>
        <v>1288</v>
      </c>
    </row>
    <row r="20" spans="2:5" ht="18.75" customHeight="1" x14ac:dyDescent="0.25">
      <c r="B20" s="9" t="s">
        <v>9</v>
      </c>
      <c r="C20" s="10" t="s">
        <v>10</v>
      </c>
      <c r="D20" s="43">
        <v>13064</v>
      </c>
      <c r="E20">
        <f>ABS(D20-Statistiky!$AZ$31)</f>
        <v>1300</v>
      </c>
    </row>
    <row r="21" spans="2:5" ht="18.75" customHeight="1" x14ac:dyDescent="0.25">
      <c r="B21" s="9" t="s">
        <v>23</v>
      </c>
      <c r="C21" s="10" t="s">
        <v>25</v>
      </c>
      <c r="D21" s="43">
        <v>13121</v>
      </c>
      <c r="E21">
        <f>ABS(D21-Statistiky!$AZ$31)</f>
        <v>1357</v>
      </c>
    </row>
    <row r="22" spans="2:5" ht="18.75" customHeight="1" x14ac:dyDescent="0.25">
      <c r="B22" s="9" t="s">
        <v>2</v>
      </c>
      <c r="C22" s="10" t="s">
        <v>12</v>
      </c>
      <c r="D22" s="43">
        <v>13280</v>
      </c>
      <c r="E22">
        <f>ABS(D22-Statistiky!$AZ$31)</f>
        <v>1516</v>
      </c>
    </row>
    <row r="23" spans="2:5" ht="18.75" customHeight="1" x14ac:dyDescent="0.25">
      <c r="B23" s="9" t="s">
        <v>19</v>
      </c>
      <c r="C23" s="10" t="s">
        <v>24</v>
      </c>
      <c r="D23" s="43">
        <v>13408</v>
      </c>
      <c r="E23">
        <f>ABS(D23-Statistiky!$AZ$31)</f>
        <v>1644</v>
      </c>
    </row>
    <row r="24" spans="2:5" ht="18.75" customHeight="1" x14ac:dyDescent="0.25">
      <c r="B24" s="9" t="s">
        <v>13</v>
      </c>
      <c r="C24" s="10" t="s">
        <v>81</v>
      </c>
      <c r="D24" s="43">
        <v>13500</v>
      </c>
      <c r="E24">
        <f>ABS(D24-Statistiky!$AZ$31)</f>
        <v>1736</v>
      </c>
    </row>
    <row r="25" spans="2:5" ht="18.75" customHeight="1" x14ac:dyDescent="0.25">
      <c r="B25" s="9" t="s">
        <v>13</v>
      </c>
      <c r="C25" s="10" t="s">
        <v>14</v>
      </c>
      <c r="D25" s="43">
        <v>13756</v>
      </c>
      <c r="E25">
        <f>ABS(D25-Statistiky!$AZ$31)</f>
        <v>1992</v>
      </c>
    </row>
    <row r="26" spans="2:5" ht="18.75" customHeight="1" x14ac:dyDescent="0.25">
      <c r="B26" s="9" t="s">
        <v>15</v>
      </c>
      <c r="C26" s="10" t="s">
        <v>16</v>
      </c>
      <c r="D26" s="43">
        <v>13925</v>
      </c>
      <c r="E26">
        <f>ABS(D26-Statistiky!$AZ$31)</f>
        <v>2161</v>
      </c>
    </row>
    <row r="27" spans="2:5" ht="18.75" customHeight="1" x14ac:dyDescent="0.25">
      <c r="B27" s="9" t="s">
        <v>19</v>
      </c>
      <c r="C27" s="10" t="s">
        <v>20</v>
      </c>
      <c r="D27" s="43">
        <v>15924</v>
      </c>
      <c r="E27">
        <f>ABS(D27-Statistiky!$AZ$31)</f>
        <v>4160</v>
      </c>
    </row>
    <row r="28" spans="2:5" ht="18.75" customHeight="1" x14ac:dyDescent="0.25">
      <c r="B28" s="9" t="s">
        <v>6</v>
      </c>
      <c r="C28" s="10" t="s">
        <v>7</v>
      </c>
      <c r="D28" s="43">
        <v>21738</v>
      </c>
      <c r="E28">
        <f>ABS(D28-Statistiky!$AZ$31)</f>
        <v>9974</v>
      </c>
    </row>
    <row r="29" spans="2:5" ht="18.75" customHeight="1" thickBot="1" x14ac:dyDescent="0.3">
      <c r="B29" s="11" t="s">
        <v>0</v>
      </c>
      <c r="C29" s="12" t="s">
        <v>1</v>
      </c>
      <c r="D29" s="44"/>
      <c r="E29">
        <f>ABS(D29-Statistiky!$AZ$31)</f>
        <v>11764</v>
      </c>
    </row>
  </sheetData>
  <sortState ref="B4:E29">
    <sortCondition ref="E4:E29"/>
  </sortState>
  <mergeCells count="1">
    <mergeCell ref="B1:D2"/>
  </mergeCells>
  <phoneticPr fontId="3" type="noConversion"/>
  <pageMargins left="0.78740157499999996" right="0.78740157499999996" top="0.984251969" bottom="0.984251969" header="0.4921259845" footer="0.4921259845"/>
  <pageSetup paperSize="9" scale="87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1"/>
  <sheetViews>
    <sheetView workbookViewId="0">
      <selection activeCell="F19" sqref="F19"/>
    </sheetView>
  </sheetViews>
  <sheetFormatPr defaultRowHeight="15" x14ac:dyDescent="0.25"/>
  <cols>
    <col min="2" max="2" width="30.85546875" customWidth="1"/>
    <col min="3" max="3" width="26.85546875" customWidth="1"/>
    <col min="6" max="6" width="12.85546875" bestFit="1" customWidth="1"/>
  </cols>
  <sheetData>
    <row r="2" spans="1:6" ht="31.5" x14ac:dyDescent="0.5">
      <c r="B2" s="50" t="s">
        <v>91</v>
      </c>
      <c r="C2" s="52"/>
    </row>
    <row r="3" spans="1:6" ht="31.5" x14ac:dyDescent="0.5">
      <c r="B3" s="25"/>
      <c r="C3" s="26"/>
    </row>
    <row r="4" spans="1:6" x14ac:dyDescent="0.25">
      <c r="B4" s="13"/>
      <c r="C4" s="13" t="s">
        <v>60</v>
      </c>
      <c r="D4" s="13" t="s">
        <v>58</v>
      </c>
      <c r="E4" s="13" t="s">
        <v>59</v>
      </c>
      <c r="F4" s="13" t="s">
        <v>66</v>
      </c>
    </row>
    <row r="5" spans="1:6" x14ac:dyDescent="0.25">
      <c r="A5" t="s">
        <v>65</v>
      </c>
      <c r="B5" s="13" t="s">
        <v>94</v>
      </c>
      <c r="C5" s="13">
        <v>113</v>
      </c>
      <c r="D5" s="13">
        <v>9</v>
      </c>
      <c r="E5" s="13">
        <v>7</v>
      </c>
      <c r="F5" s="13" t="s">
        <v>90</v>
      </c>
    </row>
    <row r="6" spans="1:6" x14ac:dyDescent="0.25">
      <c r="A6" s="3" t="s">
        <v>67</v>
      </c>
      <c r="B6" s="3" t="s">
        <v>87</v>
      </c>
      <c r="C6" s="3">
        <v>106</v>
      </c>
      <c r="D6" s="3">
        <v>6</v>
      </c>
      <c r="E6" s="3">
        <v>11</v>
      </c>
      <c r="F6" s="3" t="s">
        <v>88</v>
      </c>
    </row>
    <row r="7" spans="1:6" x14ac:dyDescent="0.25">
      <c r="A7" s="3" t="s">
        <v>92</v>
      </c>
      <c r="B7" s="3" t="s">
        <v>85</v>
      </c>
      <c r="C7" s="3">
        <v>102</v>
      </c>
      <c r="D7" s="3">
        <v>6</v>
      </c>
      <c r="E7" s="3">
        <v>5</v>
      </c>
      <c r="F7" s="3" t="s">
        <v>86</v>
      </c>
    </row>
    <row r="8" spans="1:6" x14ac:dyDescent="0.25">
      <c r="A8" s="3" t="s">
        <v>93</v>
      </c>
      <c r="B8" s="3" t="s">
        <v>89</v>
      </c>
      <c r="C8" s="3">
        <v>101</v>
      </c>
      <c r="D8" s="3">
        <v>7</v>
      </c>
      <c r="E8" s="3">
        <v>6</v>
      </c>
      <c r="F8" s="29" t="s">
        <v>90</v>
      </c>
    </row>
    <row r="13" spans="1:6" ht="31.5" x14ac:dyDescent="0.5">
      <c r="B13" s="50" t="s">
        <v>73</v>
      </c>
      <c r="C13" s="52"/>
    </row>
    <row r="16" spans="1:6" x14ac:dyDescent="0.25">
      <c r="B16" t="s">
        <v>68</v>
      </c>
    </row>
    <row r="17" spans="2:2" x14ac:dyDescent="0.25">
      <c r="B17" t="s">
        <v>95</v>
      </c>
    </row>
    <row r="19" spans="2:2" x14ac:dyDescent="0.25">
      <c r="B19" t="s">
        <v>69</v>
      </c>
    </row>
    <row r="20" spans="2:2" x14ac:dyDescent="0.25">
      <c r="B20" t="s">
        <v>96</v>
      </c>
    </row>
    <row r="21" spans="2:2" x14ac:dyDescent="0.25">
      <c r="B21" t="s">
        <v>97</v>
      </c>
    </row>
    <row r="23" spans="2:2" x14ac:dyDescent="0.25">
      <c r="B23" t="s">
        <v>70</v>
      </c>
    </row>
    <row r="24" spans="2:2" x14ac:dyDescent="0.25">
      <c r="B24" t="s">
        <v>98</v>
      </c>
    </row>
    <row r="25" spans="2:2" x14ac:dyDescent="0.25">
      <c r="B25" t="s">
        <v>99</v>
      </c>
    </row>
    <row r="27" spans="2:2" x14ac:dyDescent="0.25">
      <c r="B27" t="s">
        <v>71</v>
      </c>
    </row>
    <row r="28" spans="2:2" x14ac:dyDescent="0.25">
      <c r="B28" t="s">
        <v>100</v>
      </c>
    </row>
    <row r="30" spans="2:2" x14ac:dyDescent="0.25">
      <c r="B30" t="s">
        <v>72</v>
      </c>
    </row>
    <row r="31" spans="2:2" x14ac:dyDescent="0.25">
      <c r="B31" t="s">
        <v>101</v>
      </c>
    </row>
  </sheetData>
  <mergeCells count="2">
    <mergeCell ref="B2:C2"/>
    <mergeCell ref="B13:C13"/>
  </mergeCells>
  <phoneticPr fontId="3" type="noConversion"/>
  <pageMargins left="0.7" right="0.7" top="0.78740157499999996" bottom="0.78740157499999996" header="0.3" footer="0.3"/>
  <pageSetup paperSize="9" scale="8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Statistiky</vt:lpstr>
      <vt:lpstr>Tipovačka</vt:lpstr>
      <vt:lpstr>Top binga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Mannheim</dc:creator>
  <cp:lastModifiedBy>Radek Mannheim</cp:lastModifiedBy>
  <cp:lastPrinted>2016-06-25T15:01:17Z</cp:lastPrinted>
  <dcterms:created xsi:type="dcterms:W3CDTF">2015-06-27T07:12:14Z</dcterms:created>
  <dcterms:modified xsi:type="dcterms:W3CDTF">2016-06-25T15:29:15Z</dcterms:modified>
</cp:coreProperties>
</file>